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W054492\Desktop\Sito\"/>
    </mc:Choice>
  </mc:AlternateContent>
  <bookViews>
    <workbookView xWindow="600" yWindow="348" windowWidth="13992" windowHeight="10236" firstSheet="1" activeTab="1"/>
  </bookViews>
  <sheets>
    <sheet name="©" sheetId="2" state="veryHidden" r:id="rId1"/>
    <sheet name="PIano investimenti" sheetId="1" r:id="rId2"/>
  </sheets>
  <definedNames>
    <definedName name="_xlnm.Print_Area" localSheetId="1">'PIano investimenti'!$A$1:$H$54</definedName>
    <definedName name="randrate">'PIano investimenti'!$D$15</definedName>
    <definedName name="solver_adj" localSheetId="1" hidden="1">'PIano investimenti'!$D$9,'PIano investimenti'!$D$11,'PIano investimenti'!$D$8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'PIano investimenti'!$F$11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1000</definedName>
    <definedName name="_xlnm.Print_Titles" localSheetId="1">'PIano investimenti'!$23:$23</definedName>
    <definedName name="valuevx">42.314159</definedName>
  </definedNames>
  <calcPr calcId="162913"/>
</workbook>
</file>

<file path=xl/calcChain.xml><?xml version="1.0" encoding="utf-8"?>
<calcChain xmlns="http://schemas.openxmlformats.org/spreadsheetml/2006/main">
  <c r="D12" i="1" l="1"/>
  <c r="D25" i="1" l="1"/>
  <c r="C25" i="1"/>
  <c r="H24" i="1"/>
  <c r="H5" i="1"/>
  <c r="A26" i="1" s="1"/>
  <c r="D24" i="1"/>
  <c r="B25" i="1"/>
  <c r="F25" i="1" l="1"/>
  <c r="G25" i="1" s="1"/>
  <c r="J12" i="1"/>
  <c r="C26" i="1"/>
  <c r="A27" i="1"/>
  <c r="A28" i="1" s="1"/>
  <c r="C28" i="1" s="1"/>
  <c r="D26" i="1"/>
  <c r="E26" i="1" s="1"/>
  <c r="B26" i="1"/>
  <c r="E25" i="1"/>
  <c r="H25" i="1" l="1"/>
  <c r="F26" i="1" s="1"/>
  <c r="H26" i="1" s="1"/>
  <c r="D28" i="1"/>
  <c r="B28" i="1"/>
  <c r="A29" i="1"/>
  <c r="D29" i="1" s="1"/>
  <c r="D27" i="1"/>
  <c r="E27" i="1" s="1"/>
  <c r="B27" i="1"/>
  <c r="C27" i="1"/>
  <c r="B29" i="1" l="1"/>
  <c r="C29" i="1"/>
  <c r="E28" i="1"/>
  <c r="A30" i="1"/>
  <c r="A31" i="1" s="1"/>
  <c r="E29" i="1"/>
  <c r="F27" i="1"/>
  <c r="H27" i="1" s="1"/>
  <c r="G26" i="1"/>
  <c r="D30" i="1" l="1"/>
  <c r="E30" i="1" s="1"/>
  <c r="C30" i="1"/>
  <c r="B30" i="1"/>
  <c r="A32" i="1"/>
  <c r="D31" i="1"/>
  <c r="B31" i="1"/>
  <c r="C31" i="1"/>
  <c r="G27" i="1"/>
  <c r="F28" i="1"/>
  <c r="H28" i="1" s="1"/>
  <c r="E31" i="1" l="1"/>
  <c r="C32" i="1"/>
  <c r="A33" i="1"/>
  <c r="D32" i="1"/>
  <c r="E32" i="1" s="1"/>
  <c r="B32" i="1"/>
  <c r="F29" i="1"/>
  <c r="H29" i="1" s="1"/>
  <c r="G28" i="1"/>
  <c r="C33" i="1" l="1"/>
  <c r="A34" i="1"/>
  <c r="B33" i="1"/>
  <c r="D33" i="1"/>
  <c r="E33" i="1" s="1"/>
  <c r="G29" i="1"/>
  <c r="F30" i="1"/>
  <c r="B34" i="1" l="1"/>
  <c r="A35" i="1"/>
  <c r="D34" i="1"/>
  <c r="E34" i="1" s="1"/>
  <c r="C34" i="1"/>
  <c r="G30" i="1"/>
  <c r="H30" i="1"/>
  <c r="D35" i="1" l="1"/>
  <c r="E35" i="1" s="1"/>
  <c r="B35" i="1"/>
  <c r="C35" i="1"/>
  <c r="A36" i="1"/>
  <c r="F31" i="1"/>
  <c r="D36" i="1" l="1"/>
  <c r="E36" i="1" s="1"/>
  <c r="A37" i="1"/>
  <c r="B36" i="1"/>
  <c r="C36" i="1"/>
  <c r="G31" i="1"/>
  <c r="H31" i="1"/>
  <c r="C37" i="1" l="1"/>
  <c r="D37" i="1"/>
  <c r="E37" i="1" s="1"/>
  <c r="A38" i="1"/>
  <c r="B37" i="1"/>
  <c r="F32" i="1"/>
  <c r="G32" i="1" s="1"/>
  <c r="B38" i="1" l="1"/>
  <c r="A39" i="1"/>
  <c r="C38" i="1"/>
  <c r="D38" i="1"/>
  <c r="E38" i="1" s="1"/>
  <c r="H32" i="1"/>
  <c r="A40" i="1" l="1"/>
  <c r="B39" i="1"/>
  <c r="D39" i="1"/>
  <c r="E39" i="1" s="1"/>
  <c r="C39" i="1"/>
  <c r="F33" i="1"/>
  <c r="G33" i="1" s="1"/>
  <c r="A41" i="1" l="1"/>
  <c r="C40" i="1"/>
  <c r="B40" i="1"/>
  <c r="D40" i="1"/>
  <c r="E40" i="1" s="1"/>
  <c r="H33" i="1"/>
  <c r="A42" i="1" l="1"/>
  <c r="D41" i="1"/>
  <c r="E41" i="1" s="1"/>
  <c r="B41" i="1"/>
  <c r="C41" i="1"/>
  <c r="F34" i="1"/>
  <c r="G34" i="1" s="1"/>
  <c r="D42" i="1" l="1"/>
  <c r="E42" i="1" s="1"/>
  <c r="B42" i="1"/>
  <c r="C42" i="1"/>
  <c r="A43" i="1"/>
  <c r="H34" i="1"/>
  <c r="F35" i="1" s="1"/>
  <c r="G35" i="1" s="1"/>
  <c r="C43" i="1" l="1"/>
  <c r="D43" i="1"/>
  <c r="E43" i="1" s="1"/>
  <c r="A44" i="1"/>
  <c r="B43" i="1"/>
  <c r="H35" i="1"/>
  <c r="C44" i="1" l="1"/>
  <c r="A45" i="1"/>
  <c r="D44" i="1"/>
  <c r="E44" i="1" s="1"/>
  <c r="B44" i="1"/>
  <c r="F36" i="1"/>
  <c r="G36" i="1" s="1"/>
  <c r="C45" i="1" l="1"/>
  <c r="B45" i="1"/>
  <c r="A46" i="1"/>
  <c r="D45" i="1"/>
  <c r="E45" i="1" s="1"/>
  <c r="H36" i="1"/>
  <c r="F37" i="1" s="1"/>
  <c r="D46" i="1" l="1"/>
  <c r="E46" i="1" s="1"/>
  <c r="A47" i="1"/>
  <c r="B46" i="1"/>
  <c r="C46" i="1"/>
  <c r="G37" i="1"/>
  <c r="H37" i="1"/>
  <c r="F38" i="1" s="1"/>
  <c r="G38" i="1" s="1"/>
  <c r="C47" i="1" l="1"/>
  <c r="B47" i="1"/>
  <c r="A48" i="1"/>
  <c r="D47" i="1"/>
  <c r="E47" i="1" s="1"/>
  <c r="H38" i="1"/>
  <c r="F39" i="1" s="1"/>
  <c r="G39" i="1" s="1"/>
  <c r="C48" i="1" l="1"/>
  <c r="A49" i="1"/>
  <c r="D48" i="1"/>
  <c r="E48" i="1" s="1"/>
  <c r="B48" i="1"/>
  <c r="H39" i="1"/>
  <c r="F40" i="1" s="1"/>
  <c r="G40" i="1" s="1"/>
  <c r="C49" i="1" l="1"/>
  <c r="A50" i="1"/>
  <c r="B49" i="1"/>
  <c r="D49" i="1"/>
  <c r="E49" i="1" s="1"/>
  <c r="H40" i="1"/>
  <c r="A51" i="1" l="1"/>
  <c r="B50" i="1"/>
  <c r="D50" i="1"/>
  <c r="E50" i="1"/>
  <c r="C50" i="1"/>
  <c r="F41" i="1"/>
  <c r="G41" i="1" l="1"/>
  <c r="A52" i="1"/>
  <c r="B51" i="1"/>
  <c r="C51" i="1"/>
  <c r="D51" i="1"/>
  <c r="E51" i="1" s="1"/>
  <c r="H41" i="1"/>
  <c r="F42" i="1" s="1"/>
  <c r="G42" i="1" l="1"/>
  <c r="C52" i="1"/>
  <c r="B52" i="1"/>
  <c r="D52" i="1"/>
  <c r="E52" i="1" s="1"/>
  <c r="A53" i="1"/>
  <c r="H42" i="1"/>
  <c r="F43" i="1" s="1"/>
  <c r="G43" i="1" s="1"/>
  <c r="A54" i="1" l="1"/>
  <c r="D53" i="1"/>
  <c r="E53" i="1" s="1"/>
  <c r="C53" i="1"/>
  <c r="B53" i="1"/>
  <c r="H43" i="1"/>
  <c r="F44" i="1" s="1"/>
  <c r="G44" i="1" s="1"/>
  <c r="A55" i="1" l="1"/>
  <c r="D54" i="1"/>
  <c r="E54" i="1" s="1"/>
  <c r="B54" i="1"/>
  <c r="C54" i="1"/>
  <c r="H44" i="1"/>
  <c r="F45" i="1" l="1"/>
  <c r="H45" i="1" s="1"/>
  <c r="D55" i="1"/>
  <c r="B55" i="1"/>
  <c r="E55" i="1"/>
  <c r="C55" i="1"/>
  <c r="A56" i="1"/>
  <c r="F46" i="1" l="1"/>
  <c r="G45" i="1"/>
  <c r="E56" i="1"/>
  <c r="A57" i="1"/>
  <c r="B56" i="1"/>
  <c r="C56" i="1"/>
  <c r="D56" i="1"/>
  <c r="G46" i="1" l="1"/>
  <c r="H46" i="1"/>
  <c r="D57" i="1"/>
  <c r="E57" i="1" s="1"/>
  <c r="B57" i="1"/>
  <c r="C57" i="1"/>
  <c r="A58" i="1"/>
  <c r="F47" i="1" l="1"/>
  <c r="H47" i="1" s="1"/>
  <c r="A59" i="1"/>
  <c r="E58" i="1"/>
  <c r="B58" i="1"/>
  <c r="D58" i="1"/>
  <c r="C58" i="1"/>
  <c r="F48" i="1" l="1"/>
  <c r="G47" i="1"/>
  <c r="C59" i="1"/>
  <c r="D18" i="1" s="1"/>
  <c r="B59" i="1"/>
  <c r="E59" i="1"/>
  <c r="H8" i="1" s="1"/>
  <c r="A60" i="1"/>
  <c r="D59" i="1"/>
  <c r="G48" i="1" l="1"/>
  <c r="H48" i="1"/>
  <c r="G60" i="1"/>
  <c r="D60" i="1"/>
  <c r="E60" i="1"/>
  <c r="H60" i="1"/>
  <c r="B60" i="1"/>
  <c r="F60" i="1"/>
  <c r="A61" i="1"/>
  <c r="C60" i="1"/>
  <c r="F49" i="1" l="1"/>
  <c r="H49" i="1" s="1"/>
  <c r="F61" i="1"/>
  <c r="A62" i="1"/>
  <c r="G61" i="1"/>
  <c r="H61" i="1"/>
  <c r="B61" i="1"/>
  <c r="E61" i="1"/>
  <c r="C61" i="1"/>
  <c r="D61" i="1"/>
  <c r="F50" i="1" l="1"/>
  <c r="G50" i="1" s="1"/>
  <c r="G49" i="1"/>
  <c r="A63" i="1"/>
  <c r="G62" i="1"/>
  <c r="H62" i="1"/>
  <c r="C62" i="1"/>
  <c r="B62" i="1"/>
  <c r="E62" i="1"/>
  <c r="D62" i="1"/>
  <c r="F62" i="1"/>
  <c r="H50" i="1" l="1"/>
  <c r="F63" i="1"/>
  <c r="G63" i="1"/>
  <c r="C63" i="1"/>
  <c r="B63" i="1"/>
  <c r="D63" i="1"/>
  <c r="A64" i="1"/>
  <c r="H63" i="1"/>
  <c r="E63" i="1"/>
  <c r="F51" i="1" l="1"/>
  <c r="H51" i="1" s="1"/>
  <c r="G64" i="1"/>
  <c r="E64" i="1"/>
  <c r="F64" i="1"/>
  <c r="C64" i="1"/>
  <c r="B64" i="1"/>
  <c r="D64" i="1"/>
  <c r="A65" i="1"/>
  <c r="H64" i="1"/>
  <c r="F52" i="1" l="1"/>
  <c r="G52" i="1" s="1"/>
  <c r="G51" i="1"/>
  <c r="H65" i="1"/>
  <c r="A66" i="1"/>
  <c r="D65" i="1"/>
  <c r="G65" i="1"/>
  <c r="C65" i="1"/>
  <c r="E65" i="1"/>
  <c r="B65" i="1"/>
  <c r="F65" i="1"/>
  <c r="H52" i="1" l="1"/>
  <c r="A67" i="1"/>
  <c r="C66" i="1"/>
  <c r="F66" i="1"/>
  <c r="E66" i="1"/>
  <c r="B66" i="1"/>
  <c r="G66" i="1"/>
  <c r="D66" i="1"/>
  <c r="H66" i="1"/>
  <c r="F53" i="1" l="1"/>
  <c r="A68" i="1"/>
  <c r="G67" i="1"/>
  <c r="B67" i="1"/>
  <c r="E67" i="1"/>
  <c r="D67" i="1"/>
  <c r="C67" i="1"/>
  <c r="H67" i="1"/>
  <c r="F67" i="1"/>
  <c r="G53" i="1" l="1"/>
  <c r="H53" i="1"/>
  <c r="G68" i="1"/>
  <c r="H68" i="1"/>
  <c r="B68" i="1"/>
  <c r="E68" i="1"/>
  <c r="C68" i="1"/>
  <c r="D68" i="1"/>
  <c r="F68" i="1"/>
  <c r="A69" i="1"/>
  <c r="F54" i="1" l="1"/>
  <c r="H54" i="1"/>
  <c r="A70" i="1"/>
  <c r="G69" i="1"/>
  <c r="C69" i="1"/>
  <c r="H69" i="1"/>
  <c r="D69" i="1"/>
  <c r="B69" i="1"/>
  <c r="F69" i="1"/>
  <c r="E69" i="1"/>
  <c r="F55" i="1" l="1"/>
  <c r="G55" i="1" s="1"/>
  <c r="G54" i="1"/>
  <c r="A71" i="1"/>
  <c r="F70" i="1"/>
  <c r="B70" i="1"/>
  <c r="C70" i="1"/>
  <c r="G70" i="1"/>
  <c r="D70" i="1"/>
  <c r="E70" i="1"/>
  <c r="H70" i="1"/>
  <c r="H55" i="1" l="1"/>
  <c r="D71" i="1"/>
  <c r="B71" i="1"/>
  <c r="G71" i="1"/>
  <c r="E71" i="1"/>
  <c r="C71" i="1"/>
  <c r="F71" i="1"/>
  <c r="H71" i="1"/>
  <c r="A72" i="1"/>
  <c r="F56" i="1" l="1"/>
  <c r="D72" i="1"/>
  <c r="E72" i="1"/>
  <c r="C72" i="1"/>
  <c r="A73" i="1"/>
  <c r="H72" i="1"/>
  <c r="B72" i="1"/>
  <c r="F72" i="1"/>
  <c r="G72" i="1"/>
  <c r="G56" i="1" l="1"/>
  <c r="H56" i="1"/>
  <c r="D73" i="1"/>
  <c r="B73" i="1"/>
  <c r="C73" i="1"/>
  <c r="A74" i="1"/>
  <c r="E73" i="1"/>
  <c r="F73" i="1"/>
  <c r="H73" i="1"/>
  <c r="G73" i="1"/>
  <c r="F57" i="1" l="1"/>
  <c r="G57" i="1" s="1"/>
  <c r="A75" i="1"/>
  <c r="H74" i="1"/>
  <c r="F74" i="1"/>
  <c r="G74" i="1"/>
  <c r="E74" i="1"/>
  <c r="D74" i="1"/>
  <c r="B74" i="1"/>
  <c r="C74" i="1"/>
  <c r="H57" i="1" l="1"/>
  <c r="C75" i="1"/>
  <c r="D75" i="1"/>
  <c r="G75" i="1"/>
  <c r="E75" i="1"/>
  <c r="A76" i="1"/>
  <c r="F75" i="1"/>
  <c r="H75" i="1"/>
  <c r="B75" i="1"/>
  <c r="F58" i="1" l="1"/>
  <c r="G58" i="1" s="1"/>
  <c r="C76" i="1"/>
  <c r="G76" i="1"/>
  <c r="D76" i="1"/>
  <c r="A77" i="1"/>
  <c r="H76" i="1"/>
  <c r="B76" i="1"/>
  <c r="F76" i="1"/>
  <c r="E76" i="1"/>
  <c r="H58" i="1" l="1"/>
  <c r="F77" i="1"/>
  <c r="G77" i="1"/>
  <c r="H77" i="1"/>
  <c r="D77" i="1"/>
  <c r="C77" i="1"/>
  <c r="E77" i="1"/>
  <c r="A78" i="1"/>
  <c r="B77" i="1"/>
  <c r="F59" i="1" l="1"/>
  <c r="G59" i="1" s="1"/>
  <c r="H9" i="1" s="1"/>
  <c r="A79" i="1"/>
  <c r="B78" i="1"/>
  <c r="H78" i="1"/>
  <c r="C78" i="1"/>
  <c r="E78" i="1"/>
  <c r="G78" i="1"/>
  <c r="D78" i="1"/>
  <c r="F78" i="1"/>
  <c r="H59" i="1" l="1"/>
  <c r="H6" i="1" s="1"/>
  <c r="F79" i="1"/>
  <c r="E79" i="1"/>
  <c r="D79" i="1"/>
  <c r="G79" i="1"/>
  <c r="A80" i="1"/>
  <c r="H79" i="1"/>
  <c r="C79" i="1"/>
  <c r="B79" i="1"/>
  <c r="H80" i="1" l="1"/>
  <c r="E80" i="1"/>
  <c r="D80" i="1"/>
  <c r="C80" i="1"/>
  <c r="B80" i="1"/>
  <c r="A81" i="1"/>
  <c r="F80" i="1"/>
  <c r="G80" i="1"/>
  <c r="H81" i="1" l="1"/>
  <c r="D81" i="1"/>
  <c r="B81" i="1"/>
  <c r="F81" i="1"/>
  <c r="E81" i="1"/>
  <c r="C81" i="1"/>
  <c r="G81" i="1"/>
  <c r="A82" i="1"/>
  <c r="A83" i="1" l="1"/>
  <c r="F82" i="1"/>
  <c r="B82" i="1"/>
  <c r="E82" i="1"/>
  <c r="G82" i="1"/>
  <c r="C82" i="1"/>
  <c r="D82" i="1"/>
  <c r="H82" i="1"/>
  <c r="A84" i="1" l="1"/>
  <c r="E83" i="1"/>
  <c r="D83" i="1"/>
  <c r="B83" i="1"/>
  <c r="H83" i="1"/>
  <c r="C83" i="1"/>
  <c r="F83" i="1"/>
  <c r="G83" i="1"/>
  <c r="E84" i="1" l="1"/>
  <c r="G84" i="1"/>
  <c r="C84" i="1"/>
  <c r="F84" i="1"/>
  <c r="B84" i="1"/>
  <c r="D84" i="1"/>
  <c r="H84" i="1"/>
</calcChain>
</file>

<file path=xl/comments1.xml><?xml version="1.0" encoding="utf-8"?>
<comments xmlns="http://schemas.openxmlformats.org/spreadsheetml/2006/main">
  <authors>
    <author>cf</author>
    <author>Maria</author>
    <author>Jon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Minimo 45 anni,
massimo 75 anni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Minimo 45 anni,
massimo 75 anni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Rendimento annuo del capitale investito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Questo è l'importo addizionale che investite ogni anno, cominciando dalla fine del primo anno</t>
        </r>
      </text>
    </comment>
    <comment ref="C12" authorId="2" shapeId="0">
      <text>
        <r>
          <rPr>
            <b/>
            <sz val="9"/>
            <color indexed="81"/>
            <rFont val="Tahoma"/>
            <family val="2"/>
          </rPr>
          <t>Numero di investimenti annui che farete per i primi N anni. 
Cambiando questo importo ci si renderà conto di quanto è importante investire all'inizio della propria carriera lavorativa.</t>
        </r>
      </text>
    </comment>
    <comment ref="C18" authorId="2" shapeId="0">
      <text>
        <r>
          <rPr>
            <b/>
            <sz val="9"/>
            <color indexed="81"/>
            <rFont val="Tahoma"/>
            <family val="2"/>
          </rPr>
          <t>Tasso medio dell'investimento per gli anni di investimento fino al pensionamento</t>
        </r>
      </text>
    </comment>
    <comment ref="D23" authorId="2" shapeId="0">
      <text>
        <r>
          <rPr>
            <b/>
            <sz val="9"/>
            <color indexed="81"/>
            <rFont val="Tahoma"/>
            <family val="2"/>
          </rPr>
          <t>L'importo investito all'inizio di ogni anno</t>
        </r>
      </text>
    </comment>
    <comment ref="F23" authorId="2" shapeId="0">
      <text>
        <r>
          <rPr>
            <b/>
            <sz val="9"/>
            <color indexed="81"/>
            <rFont val="Tahoma"/>
            <family val="2"/>
          </rPr>
          <t>Interesse guadagnato ogni anno</t>
        </r>
      </text>
    </comment>
    <comment ref="H23" authorId="2" shapeId="0">
      <text>
        <r>
          <rPr>
            <b/>
            <sz val="9"/>
            <color indexed="81"/>
            <rFont val="Tahoma"/>
            <family val="2"/>
          </rPr>
          <t>Importo del capitale alla fine di ogni anno</t>
        </r>
      </text>
    </comment>
  </commentList>
</comments>
</file>

<file path=xl/sharedStrings.xml><?xml version="1.0" encoding="utf-8"?>
<sst xmlns="http://schemas.openxmlformats.org/spreadsheetml/2006/main" count="33" uniqueCount="33">
  <si>
    <t xml:space="preserve">Estimated FV Making Annual </t>
  </si>
  <si>
    <t>Payment Each Year</t>
  </si>
  <si>
    <t>© 2008 Vertex42 LLC</t>
  </si>
  <si>
    <t>Retirement Savings Calculator</t>
  </si>
  <si>
    <t>[42]</t>
  </si>
  <si>
    <t>http://www.vertex42.com/ExcelTemplates/retirement-planning-spreadsheet.html</t>
  </si>
  <si>
    <t>Interessi cumulati</t>
  </si>
  <si>
    <t>Interessi</t>
  </si>
  <si>
    <t>Versamenti</t>
  </si>
  <si>
    <t>Rendimento annuo</t>
  </si>
  <si>
    <t>Età</t>
  </si>
  <si>
    <t>Anno</t>
  </si>
  <si>
    <t>Tasso medio:</t>
  </si>
  <si>
    <t>Età attuale:</t>
  </si>
  <si>
    <t>Età al pensionamento:</t>
  </si>
  <si>
    <t>Importo del capitale attuale:</t>
  </si>
  <si>
    <t>Rendimento annuo del capitale:</t>
  </si>
  <si>
    <t>Investimento annuo :</t>
  </si>
  <si>
    <t>N. di anni per cui si investe:</t>
  </si>
  <si>
    <t>Anni al pensionamento:</t>
  </si>
  <si>
    <t>Capitale a scadenza:</t>
  </si>
  <si>
    <t>Totale investimenti effettuati:</t>
  </si>
  <si>
    <t>Totale interessi guadagnati:</t>
  </si>
  <si>
    <t>Piano di investimenti</t>
  </si>
  <si>
    <t>Stima valore futuro</t>
  </si>
  <si>
    <t>Calcolo del piano di investimenti per il pensionamento</t>
  </si>
  <si>
    <r>
      <t xml:space="preserve">Costantino Forgione </t>
    </r>
    <r>
      <rPr>
        <sz val="11"/>
        <color theme="0"/>
        <rFont val="Tahoma"/>
        <family val="2"/>
      </rPr>
      <t>Consulente Finanziario</t>
    </r>
  </si>
  <si>
    <t>+39 335 225161</t>
  </si>
  <si>
    <t>www.costantinoforgione.it</t>
  </si>
  <si>
    <t>Tasso casuale minimo:</t>
  </si>
  <si>
    <t>Tasso casuale massimo:</t>
  </si>
  <si>
    <t>Capitale investito</t>
  </si>
  <si>
    <t>Capitale + Interessi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</si>
</sst>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0.000%"/>
    <numFmt numFmtId="168" formatCode="[$€-410]\ #,##0"/>
  </numFmts>
  <fonts count="25" x14ac:knownFonts="1">
    <font>
      <sz val="10"/>
      <name val="Tahoma"/>
      <family val="2"/>
    </font>
    <font>
      <sz val="10"/>
      <name val="Arial"/>
    </font>
    <font>
      <u/>
      <sz val="10"/>
      <color indexed="12"/>
      <name val="Tahoma"/>
      <family val="2"/>
    </font>
    <font>
      <sz val="8"/>
      <name val="Arial"/>
    </font>
    <font>
      <u/>
      <sz val="8"/>
      <color indexed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Tahoma"/>
      <family val="2"/>
    </font>
    <font>
      <sz val="11"/>
      <name val="Tahoma"/>
      <family val="2"/>
    </font>
    <font>
      <sz val="10"/>
      <name val="Trebuchet MS"/>
      <family val="2"/>
    </font>
    <font>
      <sz val="10"/>
      <color indexed="9"/>
      <name val="Tahoma"/>
      <family val="2"/>
    </font>
    <font>
      <sz val="12"/>
      <name val="Tahoma"/>
      <family val="2"/>
    </font>
    <font>
      <sz val="11"/>
      <color theme="0"/>
      <name val="Tahoma"/>
      <family val="2"/>
    </font>
    <font>
      <b/>
      <sz val="11"/>
      <color theme="0"/>
      <name val="Tahoma"/>
      <family val="2"/>
    </font>
    <font>
      <b/>
      <sz val="14"/>
      <color indexed="9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Tahoma"/>
      <family val="2"/>
    </font>
    <font>
      <b/>
      <sz val="18"/>
      <color theme="0"/>
      <name val="Tahoma"/>
      <family val="2"/>
    </font>
    <font>
      <sz val="18"/>
      <color theme="0"/>
      <name val="Tahoma"/>
      <family val="2"/>
    </font>
    <font>
      <b/>
      <u/>
      <sz val="11"/>
      <color theme="0" tint="-4.9989318521683403E-2"/>
      <name val="Tahoma"/>
      <family val="2"/>
    </font>
    <font>
      <sz val="10"/>
      <color theme="0" tint="-0.249977111117893"/>
      <name val="Tahoma"/>
      <family val="2"/>
    </font>
    <font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12" fillId="0" borderId="0" xfId="0" applyFont="1"/>
    <xf numFmtId="10" fontId="9" fillId="3" borderId="1" xfId="3" applyNumberFormat="1" applyFont="1" applyFill="1" applyBorder="1" applyAlignment="1" applyProtection="1">
      <alignment horizontal="center"/>
      <protection locked="0"/>
    </xf>
    <xf numFmtId="0" fontId="14" fillId="10" borderId="11" xfId="0" applyFont="1" applyFill="1" applyBorder="1" applyAlignment="1" applyProtection="1">
      <alignment horizontal="center"/>
      <protection locked="0"/>
    </xf>
    <xf numFmtId="168" fontId="14" fillId="10" borderId="11" xfId="4" applyNumberFormat="1" applyFont="1" applyFill="1" applyBorder="1" applyAlignment="1" applyProtection="1">
      <alignment horizontal="center" vertical="center"/>
      <protection locked="0"/>
    </xf>
    <xf numFmtId="166" fontId="14" fillId="10" borderId="11" xfId="3" applyNumberFormat="1" applyFont="1" applyFill="1" applyBorder="1" applyAlignment="1" applyProtection="1">
      <alignment horizontal="center"/>
      <protection locked="0"/>
    </xf>
    <xf numFmtId="0" fontId="14" fillId="10" borderId="16" xfId="0" applyFont="1" applyFill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8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4" fillId="0" borderId="7" xfId="1" applyFont="1" applyFill="1" applyBorder="1" applyAlignment="1" applyProtection="1">
      <alignment horizontal="left"/>
      <protection hidden="1"/>
    </xf>
    <xf numFmtId="0" fontId="0" fillId="0" borderId="0" xfId="0" applyFont="1" applyBorder="1" applyProtection="1">
      <protection hidden="1"/>
    </xf>
    <xf numFmtId="0" fontId="2" fillId="0" borderId="7" xfId="1" applyBorder="1" applyAlignment="1" applyProtection="1">
      <alignment horizontal="left"/>
      <protection hidden="1"/>
    </xf>
    <xf numFmtId="0" fontId="0" fillId="0" borderId="9" xfId="0" applyFont="1" applyBorder="1" applyProtection="1">
      <protection hidden="1"/>
    </xf>
    <xf numFmtId="0" fontId="0" fillId="0" borderId="7" xfId="0" applyFont="1" applyBorder="1" applyProtection="1">
      <protection hidden="1"/>
    </xf>
    <xf numFmtId="0" fontId="0" fillId="0" borderId="0" xfId="0" applyBorder="1" applyAlignment="1" applyProtection="1">
      <alignment horizontal="right" indent="1"/>
      <protection hidden="1"/>
    </xf>
    <xf numFmtId="0" fontId="17" fillId="2" borderId="11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 indent="1"/>
      <protection hidden="1"/>
    </xf>
    <xf numFmtId="168" fontId="17" fillId="2" borderId="11" xfId="4" applyNumberFormat="1" applyFont="1" applyFill="1" applyBorder="1" applyAlignment="1" applyProtection="1">
      <alignment horizontal="center" vertical="center"/>
      <protection hidden="1"/>
    </xf>
    <xf numFmtId="0" fontId="2" fillId="0" borderId="7" xfId="1" applyBorder="1" applyAlignment="1" applyProtection="1">
      <protection hidden="1"/>
    </xf>
    <xf numFmtId="0" fontId="0" fillId="0" borderId="9" xfId="0" applyFont="1" applyBorder="1" applyAlignment="1" applyProtection="1">
      <alignment horizontal="center"/>
      <protection hidden="1"/>
    </xf>
    <xf numFmtId="0" fontId="0" fillId="0" borderId="9" xfId="0" applyFont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 indent="1"/>
      <protection hidden="1"/>
    </xf>
    <xf numFmtId="168" fontId="9" fillId="2" borderId="11" xfId="4" applyNumberFormat="1" applyFont="1" applyFill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/>
      <protection hidden="1"/>
    </xf>
    <xf numFmtId="0" fontId="0" fillId="0" borderId="2" xfId="0" applyFont="1" applyBorder="1" applyAlignment="1" applyProtection="1">
      <alignment horizontal="right" indent="1"/>
      <protection hidden="1"/>
    </xf>
    <xf numFmtId="168" fontId="9" fillId="2" borderId="16" xfId="4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Protection="1">
      <protection hidden="1"/>
    </xf>
    <xf numFmtId="0" fontId="23" fillId="8" borderId="0" xfId="0" applyFont="1" applyFill="1" applyProtection="1">
      <protection hidden="1"/>
    </xf>
    <xf numFmtId="168" fontId="0" fillId="8" borderId="0" xfId="0" applyNumberFormat="1" applyFont="1" applyFill="1" applyProtection="1">
      <protection hidden="1"/>
    </xf>
    <xf numFmtId="0" fontId="0" fillId="0" borderId="12" xfId="0" applyFont="1" applyBorder="1" applyProtection="1">
      <protection hidden="1"/>
    </xf>
    <xf numFmtId="0" fontId="0" fillId="0" borderId="2" xfId="0" applyFont="1" applyBorder="1" applyProtection="1">
      <protection hidden="1"/>
    </xf>
    <xf numFmtId="0" fontId="0" fillId="0" borderId="2" xfId="0" applyBorder="1" applyAlignment="1" applyProtection="1">
      <alignment horizontal="right" indent="1"/>
      <protection hidden="1"/>
    </xf>
    <xf numFmtId="164" fontId="23" fillId="8" borderId="0" xfId="0" applyNumberFormat="1" applyFont="1" applyFill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Protection="1">
      <protection hidden="1"/>
    </xf>
    <xf numFmtId="4" fontId="8" fillId="0" borderId="0" xfId="0" applyNumberFormat="1" applyFont="1" applyBorder="1" applyAlignment="1" applyProtection="1">
      <alignment horizontal="right"/>
      <protection hidden="1"/>
    </xf>
    <xf numFmtId="4" fontId="6" fillId="0" borderId="0" xfId="0" applyNumberFormat="1" applyFont="1" applyBorder="1" applyAlignment="1" applyProtection="1">
      <alignment horizontal="right"/>
      <protection hidden="1"/>
    </xf>
    <xf numFmtId="164" fontId="0" fillId="0" borderId="0" xfId="0" applyNumberFormat="1" applyFont="1" applyFill="1" applyBorder="1" applyAlignment="1" applyProtection="1">
      <alignment horizontal="center"/>
      <protection hidden="1"/>
    </xf>
    <xf numFmtId="164" fontId="0" fillId="0" borderId="9" xfId="0" applyNumberFormat="1" applyFont="1" applyBorder="1" applyProtection="1">
      <protection hidden="1"/>
    </xf>
    <xf numFmtId="0" fontId="0" fillId="0" borderId="0" xfId="0" applyNumberFormat="1" applyFont="1" applyFill="1" applyBorder="1" applyAlignment="1" applyProtection="1">
      <alignment horizontal="center"/>
      <protection hidden="1"/>
    </xf>
    <xf numFmtId="10" fontId="6" fillId="0" borderId="0" xfId="3" applyNumberFormat="1" applyFont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right" indent="1"/>
      <protection hidden="1"/>
    </xf>
    <xf numFmtId="164" fontId="0" fillId="0" borderId="0" xfId="0" applyNumberFormat="1" applyFont="1" applyBorder="1" applyProtection="1">
      <protection hidden="1"/>
    </xf>
    <xf numFmtId="0" fontId="5" fillId="6" borderId="13" xfId="0" applyFont="1" applyFill="1" applyBorder="1" applyAlignment="1" applyProtection="1">
      <alignment horizontal="center" vertical="center" wrapText="1"/>
      <protection hidden="1"/>
    </xf>
    <xf numFmtId="0" fontId="5" fillId="6" borderId="14" xfId="0" applyFont="1" applyFill="1" applyBorder="1" applyAlignment="1" applyProtection="1">
      <alignment horizontal="center" vertical="center" wrapText="1"/>
      <protection hidden="1"/>
    </xf>
    <xf numFmtId="0" fontId="5" fillId="6" borderId="14" xfId="0" applyFont="1" applyFill="1" applyBorder="1" applyAlignment="1" applyProtection="1">
      <alignment horizontal="center" vertical="center"/>
      <protection hidden="1"/>
    </xf>
    <xf numFmtId="0" fontId="5" fillId="6" borderId="15" xfId="0" applyFont="1" applyFill="1" applyBorder="1" applyAlignment="1" applyProtection="1">
      <alignment horizontal="center" vertical="center" wrapText="1"/>
      <protection hidden="1"/>
    </xf>
    <xf numFmtId="4" fontId="6" fillId="8" borderId="0" xfId="0" applyNumberFormat="1" applyFont="1" applyFill="1" applyAlignment="1" applyProtection="1">
      <alignment horizontal="right"/>
      <protection hidden="1"/>
    </xf>
    <xf numFmtId="0" fontId="6" fillId="7" borderId="7" xfId="0" applyFont="1" applyFill="1" applyBorder="1" applyAlignment="1" applyProtection="1">
      <alignment horizontal="center"/>
      <protection hidden="1"/>
    </xf>
    <xf numFmtId="0" fontId="6" fillId="7" borderId="0" xfId="0" applyFont="1" applyFill="1" applyBorder="1" applyAlignment="1" applyProtection="1">
      <alignment horizontal="center"/>
      <protection hidden="1"/>
    </xf>
    <xf numFmtId="3" fontId="6" fillId="7" borderId="0" xfId="0" applyNumberFormat="1" applyFont="1" applyFill="1" applyBorder="1" applyAlignment="1" applyProtection="1">
      <alignment horizontal="center"/>
      <protection hidden="1"/>
    </xf>
    <xf numFmtId="3" fontId="6" fillId="7" borderId="9" xfId="0" applyNumberFormat="1" applyFont="1" applyFill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167" fontId="6" fillId="0" borderId="0" xfId="3" applyNumberFormat="1" applyFont="1" applyBorder="1" applyAlignment="1" applyProtection="1">
      <alignment horizontal="center"/>
      <protection hidden="1"/>
    </xf>
    <xf numFmtId="3" fontId="6" fillId="0" borderId="0" xfId="0" applyNumberFormat="1" applyFont="1" applyBorder="1" applyAlignment="1" applyProtection="1">
      <alignment horizontal="center"/>
      <protection hidden="1"/>
    </xf>
    <xf numFmtId="3" fontId="6" fillId="0" borderId="9" xfId="0" applyNumberFormat="1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167" fontId="6" fillId="0" borderId="2" xfId="3" applyNumberFormat="1" applyFont="1" applyBorder="1" applyAlignment="1" applyProtection="1">
      <alignment horizontal="center"/>
      <protection hidden="1"/>
    </xf>
    <xf numFmtId="3" fontId="6" fillId="0" borderId="2" xfId="0" applyNumberFormat="1" applyFont="1" applyBorder="1" applyAlignment="1" applyProtection="1">
      <alignment horizontal="center"/>
      <protection hidden="1"/>
    </xf>
    <xf numFmtId="3" fontId="6" fillId="0" borderId="10" xfId="0" applyNumberFormat="1" applyFont="1" applyBorder="1" applyAlignment="1" applyProtection="1">
      <alignment horizontal="center"/>
      <protection hidden="1"/>
    </xf>
    <xf numFmtId="3" fontId="0" fillId="8" borderId="0" xfId="0" applyNumberFormat="1" applyFont="1" applyFill="1" applyProtection="1">
      <protection hidden="1"/>
    </xf>
    <xf numFmtId="4" fontId="6" fillId="0" borderId="0" xfId="0" applyNumberFormat="1" applyFont="1" applyBorder="1" applyAlignment="1" applyProtection="1">
      <alignment horizontal="center"/>
      <protection locked="0"/>
    </xf>
    <xf numFmtId="0" fontId="7" fillId="0" borderId="3" xfId="2" applyFont="1" applyFill="1" applyBorder="1" applyAlignment="1" applyProtection="1">
      <alignment horizontal="right"/>
      <protection hidden="1"/>
    </xf>
    <xf numFmtId="0" fontId="7" fillId="0" borderId="8" xfId="2" applyFont="1" applyFill="1" applyBorder="1" applyAlignment="1" applyProtection="1">
      <alignment horizontal="right"/>
      <protection hidden="1"/>
    </xf>
    <xf numFmtId="0" fontId="15" fillId="4" borderId="13" xfId="0" applyFont="1" applyFill="1" applyBorder="1" applyAlignment="1" applyProtection="1">
      <alignment horizontal="center"/>
      <protection hidden="1"/>
    </xf>
    <xf numFmtId="0" fontId="16" fillId="0" borderId="14" xfId="0" applyFont="1" applyBorder="1" applyAlignment="1" applyProtection="1">
      <alignment horizontal="center"/>
      <protection hidden="1"/>
    </xf>
    <xf numFmtId="0" fontId="16" fillId="0" borderId="15" xfId="0" applyFont="1" applyBorder="1" applyAlignment="1" applyProtection="1">
      <alignment horizontal="center"/>
      <protection hidden="1"/>
    </xf>
    <xf numFmtId="0" fontId="15" fillId="5" borderId="17" xfId="0" applyFont="1" applyFill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protection hidden="1"/>
    </xf>
    <xf numFmtId="0" fontId="16" fillId="0" borderId="19" xfId="0" applyFont="1" applyBorder="1" applyAlignment="1" applyProtection="1">
      <protection hidden="1"/>
    </xf>
    <xf numFmtId="0" fontId="20" fillId="11" borderId="4" xfId="0" applyFont="1" applyFill="1" applyBorder="1" applyAlignment="1" applyProtection="1">
      <alignment horizontal="center" vertical="center"/>
      <protection hidden="1"/>
    </xf>
    <xf numFmtId="0" fontId="21" fillId="11" borderId="5" xfId="0" applyFont="1" applyFill="1" applyBorder="1" applyAlignment="1" applyProtection="1">
      <alignment horizontal="center" vertical="center"/>
      <protection hidden="1"/>
    </xf>
    <xf numFmtId="0" fontId="21" fillId="11" borderId="6" xfId="0" applyFont="1" applyFill="1" applyBorder="1" applyAlignment="1" applyProtection="1">
      <alignment horizontal="center" vertical="center"/>
      <protection hidden="1"/>
    </xf>
    <xf numFmtId="0" fontId="19" fillId="9" borderId="20" xfId="0" applyFont="1" applyFill="1" applyBorder="1" applyAlignment="1" applyProtection="1">
      <alignment horizontal="center" vertical="center" wrapText="1"/>
      <protection hidden="1"/>
    </xf>
    <xf numFmtId="0" fontId="0" fillId="9" borderId="21" xfId="0" applyFill="1" applyBorder="1" applyAlignment="1" applyProtection="1">
      <alignment horizontal="center" wrapText="1"/>
      <protection hidden="1"/>
    </xf>
    <xf numFmtId="0" fontId="14" fillId="9" borderId="22" xfId="0" quotePrefix="1" applyFont="1" applyFill="1" applyBorder="1" applyAlignment="1" applyProtection="1">
      <alignment horizontal="center" vertical="center"/>
      <protection hidden="1"/>
    </xf>
    <xf numFmtId="0" fontId="0" fillId="9" borderId="23" xfId="0" applyFill="1" applyBorder="1" applyAlignment="1" applyProtection="1">
      <alignment horizontal="center" vertical="center"/>
      <protection hidden="1"/>
    </xf>
    <xf numFmtId="0" fontId="22" fillId="9" borderId="24" xfId="1" applyFont="1" applyFill="1" applyBorder="1" applyAlignment="1" applyProtection="1">
      <alignment horizontal="center" vertical="top"/>
      <protection locked="0"/>
    </xf>
    <xf numFmtId="0" fontId="22" fillId="9" borderId="25" xfId="1" applyFont="1" applyFill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right" indent="1"/>
      <protection hidden="1"/>
    </xf>
  </cellXfs>
  <cellStyles count="5">
    <cellStyle name="Collegamento ipertestuale" xfId="1" builtinId="8"/>
    <cellStyle name="Normal_simple-loan-calculator" xfId="2"/>
    <cellStyle name="Normale" xfId="0" builtinId="0"/>
    <cellStyle name="Percentuale" xfId="3" builtinId="5"/>
    <cellStyle name="Valuta" xfId="4" builtinId="4"/>
  </cellStyles>
  <dxfs count="3">
    <dxf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5"/>
      </font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28635034654714"/>
          <c:y val="4.8819371405289143E-2"/>
          <c:w val="0.74772258418795168"/>
          <c:h val="0.761309303846044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'PIano investimenti'!$H$23</c:f>
              <c:strCache>
                <c:ptCount val="1"/>
                <c:pt idx="0">
                  <c:v>Capitale + Interessi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'PIano investimenti'!$B$25:$B$84</c:f>
              <c:numCache>
                <c:formatCode>General</c:formatCode>
                <c:ptCount val="6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xVal>
          <c:yVal>
            <c:numRef>
              <c:f>'PIano investimenti'!$H$25:$H$84</c:f>
              <c:numCache>
                <c:formatCode>#,##0</c:formatCode>
                <c:ptCount val="60"/>
                <c:pt idx="0">
                  <c:v>257009.0717554522</c:v>
                </c:pt>
                <c:pt idx="1">
                  <c:v>267081.44757406774</c:v>
                </c:pt>
                <c:pt idx="2">
                  <c:v>286741.72853133886</c:v>
                </c:pt>
                <c:pt idx="3">
                  <c:v>301772.23213982978</c:v>
                </c:pt>
                <c:pt idx="4">
                  <c:v>319157.23479363933</c:v>
                </c:pt>
                <c:pt idx="5">
                  <c:v>339673.06863174157</c:v>
                </c:pt>
                <c:pt idx="6">
                  <c:v>358297.9550622743</c:v>
                </c:pt>
                <c:pt idx="7">
                  <c:v>386895.20682102744</c:v>
                </c:pt>
                <c:pt idx="8">
                  <c:v>414303.63603983168</c:v>
                </c:pt>
                <c:pt idx="9">
                  <c:v>421120.87566126144</c:v>
                </c:pt>
                <c:pt idx="10">
                  <c:v>438223.11464212148</c:v>
                </c:pt>
                <c:pt idx="11">
                  <c:v>473407.1203310804</c:v>
                </c:pt>
                <c:pt idx="12">
                  <c:v>482324.93506533094</c:v>
                </c:pt>
                <c:pt idx="13">
                  <c:v>516279.59695787169</c:v>
                </c:pt>
                <c:pt idx="14">
                  <c:v>555551.14095763944</c:v>
                </c:pt>
                <c:pt idx="15">
                  <c:v>598474.81819916388</c:v>
                </c:pt>
                <c:pt idx="16">
                  <c:v>612431.05578726786</c:v>
                </c:pt>
                <c:pt idx="17">
                  <c:v>612622.99707451614</c:v>
                </c:pt>
                <c:pt idx="18">
                  <c:v>640835.18321065651</c:v>
                </c:pt>
                <c:pt idx="19">
                  <c:v>676252.2566688545</c:v>
                </c:pt>
                <c:pt idx="20">
                  <c:v>700068.58288948855</c:v>
                </c:pt>
                <c:pt idx="21">
                  <c:v>720807.39643211197</c:v>
                </c:pt>
                <c:pt idx="22">
                  <c:v>730341.85789116635</c:v>
                </c:pt>
                <c:pt idx="23">
                  <c:v>748782.42567732558</c:v>
                </c:pt>
                <c:pt idx="24">
                  <c:v>816852.11088963097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BA-49CC-85E9-C52E677B8326}"/>
            </c:ext>
          </c:extLst>
        </c:ser>
        <c:ser>
          <c:idx val="1"/>
          <c:order val="1"/>
          <c:tx>
            <c:strRef>
              <c:f>'PIano investimenti'!$E$23</c:f>
              <c:strCache>
                <c:ptCount val="1"/>
                <c:pt idx="0">
                  <c:v>Capitale investito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'PIano investimenti'!$B$25:$B$84</c:f>
              <c:numCache>
                <c:formatCode>General</c:formatCode>
                <c:ptCount val="6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xVal>
          <c:yVal>
            <c:numRef>
              <c:f>'PIano investimenti'!$E$25:$E$84</c:f>
              <c:numCache>
                <c:formatCode>#,##0</c:formatCode>
                <c:ptCount val="60"/>
                <c:pt idx="0">
                  <c:v>260000</c:v>
                </c:pt>
                <c:pt idx="1">
                  <c:v>270000</c:v>
                </c:pt>
                <c:pt idx="2">
                  <c:v>280000</c:v>
                </c:pt>
                <c:pt idx="3">
                  <c:v>290000</c:v>
                </c:pt>
                <c:pt idx="4">
                  <c:v>300000</c:v>
                </c:pt>
                <c:pt idx="5">
                  <c:v>310000</c:v>
                </c:pt>
                <c:pt idx="6">
                  <c:v>320000</c:v>
                </c:pt>
                <c:pt idx="7">
                  <c:v>330000</c:v>
                </c:pt>
                <c:pt idx="8">
                  <c:v>340000</c:v>
                </c:pt>
                <c:pt idx="9">
                  <c:v>350000</c:v>
                </c:pt>
                <c:pt idx="10">
                  <c:v>360000</c:v>
                </c:pt>
                <c:pt idx="11">
                  <c:v>370000</c:v>
                </c:pt>
                <c:pt idx="12">
                  <c:v>380000</c:v>
                </c:pt>
                <c:pt idx="13">
                  <c:v>390000</c:v>
                </c:pt>
                <c:pt idx="14">
                  <c:v>400000</c:v>
                </c:pt>
                <c:pt idx="15">
                  <c:v>410000</c:v>
                </c:pt>
                <c:pt idx="16">
                  <c:v>420000</c:v>
                </c:pt>
                <c:pt idx="17">
                  <c:v>430000</c:v>
                </c:pt>
                <c:pt idx="18">
                  <c:v>440000</c:v>
                </c:pt>
                <c:pt idx="19">
                  <c:v>450000</c:v>
                </c:pt>
                <c:pt idx="20">
                  <c:v>460000</c:v>
                </c:pt>
                <c:pt idx="21">
                  <c:v>470000</c:v>
                </c:pt>
                <c:pt idx="22">
                  <c:v>480000</c:v>
                </c:pt>
                <c:pt idx="23">
                  <c:v>490000</c:v>
                </c:pt>
                <c:pt idx="24">
                  <c:v>500000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BA-49CC-85E9-C52E677B8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20376"/>
        <c:axId val="1"/>
      </c:scatterChart>
      <c:valAx>
        <c:axId val="348720376"/>
        <c:scaling>
          <c:orientation val="minMax"/>
          <c:max val="75"/>
          <c:min val="45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 sz="1100"/>
                  <a:t>Età</a:t>
                </a:r>
              </a:p>
            </c:rich>
          </c:tx>
          <c:layout>
            <c:manualLayout>
              <c:xMode val="edge"/>
              <c:yMode val="edge"/>
              <c:x val="0.80819809260483666"/>
              <c:y val="0.850945166150260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&quot;€&quot;#,##0_);[Red]\(&quot;€&quot;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487203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69180140650358"/>
          <c:y val="0.6382671480144404"/>
          <c:w val="0.3116933140990964"/>
          <c:h val="0.1398315282791817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orientation="landscape"/>
  </c:printSettings>
</c:chartSpace>
</file>

<file path=xl/ctrlProps/ctrlProp1.xml><?xml version="1.0" encoding="utf-8"?>
<formControlPr xmlns="http://schemas.microsoft.com/office/spreadsheetml/2009/9/main" objectType="CheckBox" checked="Checked" fmlaLink="$D$15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175260</xdr:colOff>
      <xdr:row>9</xdr:row>
      <xdr:rowOff>38100</xdr:rowOff>
    </xdr:from>
    <xdr:to>
      <xdr:col>7</xdr:col>
      <xdr:colOff>975360</xdr:colOff>
      <xdr:row>21</xdr:row>
      <xdr:rowOff>99060</xdr:rowOff>
    </xdr:to>
    <xdr:graphicFrame macro="">
      <xdr:nvGraphicFramePr>
        <xdr:cNvPr id="1782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586740</xdr:colOff>
          <xdr:row>13</xdr:row>
          <xdr:rowOff>83820</xdr:rowOff>
        </xdr:from>
        <xdr:to>
          <xdr:col>3</xdr:col>
          <xdr:colOff>906780</xdr:colOff>
          <xdr:row>14</xdr:row>
          <xdr:rowOff>144780</xdr:rowOff>
        </xdr:to>
        <xdr:sp macro="" textlink="">
          <xdr:nvSpPr>
            <xdr:cNvPr id="1772" name="Check Box 748" descr="Usa tassi casuali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2700">
              <a:solidFill>
                <a:srgbClr val="B2B2B2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Usa tassi casuali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stantinoforgione.it/" TargetMode="External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"/>
  <sheetViews>
    <sheetView workbookViewId="0"/>
  </sheetViews>
  <sheetFormatPr defaultRowHeight="13.2" x14ac:dyDescent="0.25"/>
  <sheetData>
    <row r="1" spans="1:1" ht="15" x14ac:dyDescent="0.25">
      <c r="A1" s="1" t="s">
        <v>3</v>
      </c>
    </row>
    <row r="2" spans="1:1" x14ac:dyDescent="0.25">
      <c r="A2" t="s">
        <v>2</v>
      </c>
    </row>
    <row r="3" spans="1:1" x14ac:dyDescent="0.25">
      <c r="A3" t="s">
        <v>5</v>
      </c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W160"/>
  <sheetViews>
    <sheetView showGridLines="0" tabSelected="1" workbookViewId="0">
      <selection activeCell="D5" sqref="D5"/>
    </sheetView>
  </sheetViews>
  <sheetFormatPr defaultColWidth="9.109375" defaultRowHeight="13.2" x14ac:dyDescent="0.25"/>
  <cols>
    <col min="1" max="1" width="8.5546875" style="9" customWidth="1"/>
    <col min="2" max="2" width="9.33203125" style="9" customWidth="1"/>
    <col min="3" max="3" width="13.33203125" style="9" customWidth="1"/>
    <col min="4" max="4" width="13.33203125" style="9" bestFit="1" customWidth="1"/>
    <col min="5" max="5" width="16.109375" style="9" customWidth="1"/>
    <col min="6" max="6" width="15.44140625" style="9" customWidth="1"/>
    <col min="7" max="7" width="15" style="9" customWidth="1"/>
    <col min="8" max="8" width="15.5546875" style="9" customWidth="1"/>
    <col min="9" max="9" width="5.21875" style="8" customWidth="1"/>
    <col min="10" max="11" width="16" style="8" customWidth="1"/>
    <col min="12" max="12" width="11.109375" style="8" customWidth="1"/>
    <col min="13" max="39" width="9.109375" style="8"/>
    <col min="40" max="16384" width="9.109375" style="9"/>
  </cols>
  <sheetData>
    <row r="1" spans="1:16" ht="39.6" customHeight="1" thickTop="1" x14ac:dyDescent="0.25">
      <c r="A1" s="72" t="s">
        <v>25</v>
      </c>
      <c r="B1" s="73"/>
      <c r="C1" s="73"/>
      <c r="D1" s="73"/>
      <c r="E1" s="73"/>
      <c r="F1" s="73"/>
      <c r="G1" s="73"/>
      <c r="H1" s="74"/>
      <c r="J1" s="75" t="s">
        <v>26</v>
      </c>
      <c r="K1" s="76"/>
    </row>
    <row r="2" spans="1:16" ht="13.8" x14ac:dyDescent="0.25">
      <c r="A2" s="10"/>
      <c r="B2" s="11"/>
      <c r="C2" s="11"/>
      <c r="D2" s="11"/>
      <c r="E2" s="11"/>
      <c r="F2" s="11"/>
      <c r="G2" s="64"/>
      <c r="H2" s="65"/>
      <c r="J2" s="77" t="s">
        <v>27</v>
      </c>
      <c r="K2" s="78"/>
    </row>
    <row r="3" spans="1:16" ht="19.2" customHeight="1" thickBot="1" x14ac:dyDescent="0.3">
      <c r="A3" s="12"/>
      <c r="B3" s="11"/>
      <c r="C3" s="11"/>
      <c r="D3" s="11"/>
      <c r="E3" s="11"/>
      <c r="F3" s="11"/>
      <c r="G3" s="11"/>
      <c r="H3" s="13"/>
      <c r="J3" s="79" t="s">
        <v>28</v>
      </c>
      <c r="K3" s="80"/>
    </row>
    <row r="4" spans="1:16" ht="18.600000000000001" thickTop="1" thickBot="1" x14ac:dyDescent="0.35">
      <c r="A4" s="69" t="s">
        <v>23</v>
      </c>
      <c r="B4" s="70"/>
      <c r="C4" s="70"/>
      <c r="D4" s="71"/>
      <c r="E4" s="11"/>
      <c r="F4" s="66" t="s">
        <v>24</v>
      </c>
      <c r="G4" s="67"/>
      <c r="H4" s="68"/>
    </row>
    <row r="5" spans="1:16" ht="13.8" x14ac:dyDescent="0.25">
      <c r="A5" s="14"/>
      <c r="B5" s="11"/>
      <c r="C5" s="15" t="s">
        <v>13</v>
      </c>
      <c r="D5" s="3">
        <v>45</v>
      </c>
      <c r="E5" s="11"/>
      <c r="F5" s="14"/>
      <c r="G5" s="15" t="s">
        <v>19</v>
      </c>
      <c r="H5" s="16">
        <f>D6-D5</f>
        <v>25</v>
      </c>
    </row>
    <row r="6" spans="1:16" ht="13.8" x14ac:dyDescent="0.25">
      <c r="A6" s="14"/>
      <c r="B6" s="11"/>
      <c r="C6" s="15" t="s">
        <v>14</v>
      </c>
      <c r="D6" s="3">
        <v>70</v>
      </c>
      <c r="E6" s="11"/>
      <c r="F6" s="14"/>
      <c r="G6" s="81" t="s">
        <v>20</v>
      </c>
      <c r="H6" s="18">
        <f ca="1">OFFSET(H23,H5+1,0,1,1)</f>
        <v>816852.11088963097</v>
      </c>
    </row>
    <row r="7" spans="1:16" hidden="1" x14ac:dyDescent="0.25">
      <c r="A7" s="19"/>
      <c r="B7" s="11"/>
      <c r="C7" s="11"/>
      <c r="D7" s="7"/>
      <c r="E7" s="11"/>
      <c r="F7" s="14"/>
      <c r="G7" s="11"/>
      <c r="H7" s="21"/>
    </row>
    <row r="8" spans="1:16" ht="13.8" x14ac:dyDescent="0.25">
      <c r="A8" s="14"/>
      <c r="B8" s="11"/>
      <c r="C8" s="22" t="s">
        <v>15</v>
      </c>
      <c r="D8" s="4">
        <v>250000</v>
      </c>
      <c r="E8" s="11"/>
      <c r="F8" s="14"/>
      <c r="G8" s="17" t="s">
        <v>21</v>
      </c>
      <c r="H8" s="23">
        <f ca="1">OFFSET(E23,H5+1,0,1,1)</f>
        <v>500000</v>
      </c>
    </row>
    <row r="9" spans="1:16" ht="14.4" thickBot="1" x14ac:dyDescent="0.3">
      <c r="A9" s="14"/>
      <c r="B9" s="11"/>
      <c r="C9" s="22" t="s">
        <v>16</v>
      </c>
      <c r="D9" s="5">
        <v>0.05</v>
      </c>
      <c r="E9" s="11"/>
      <c r="F9" s="24"/>
      <c r="G9" s="25" t="s">
        <v>22</v>
      </c>
      <c r="H9" s="26">
        <f ca="1">OFFSET(G23,H5+1,0,1,1)</f>
        <v>316852.11088963109</v>
      </c>
    </row>
    <row r="10" spans="1:16" x14ac:dyDescent="0.25">
      <c r="A10" s="14"/>
      <c r="B10" s="11"/>
      <c r="C10" s="27"/>
      <c r="D10" s="20"/>
      <c r="E10" s="11"/>
      <c r="F10" s="11"/>
      <c r="H10" s="13"/>
      <c r="J10" s="28" t="s">
        <v>0</v>
      </c>
    </row>
    <row r="11" spans="1:16" ht="13.8" x14ac:dyDescent="0.25">
      <c r="A11" s="14"/>
      <c r="B11" s="11"/>
      <c r="C11" s="15" t="s">
        <v>17</v>
      </c>
      <c r="D11" s="4">
        <v>10000</v>
      </c>
      <c r="E11" s="11"/>
      <c r="F11" s="11"/>
      <c r="G11" s="11"/>
      <c r="H11" s="13"/>
      <c r="J11" s="28" t="s">
        <v>1</v>
      </c>
      <c r="P11" s="29"/>
    </row>
    <row r="12" spans="1:16" ht="14.4" thickBot="1" x14ac:dyDescent="0.3">
      <c r="A12" s="30"/>
      <c r="B12" s="31"/>
      <c r="C12" s="32" t="s">
        <v>18</v>
      </c>
      <c r="D12" s="6">
        <f>+D6-D5</f>
        <v>25</v>
      </c>
      <c r="E12" s="11"/>
      <c r="F12" s="11"/>
      <c r="G12" s="11"/>
      <c r="H12" s="13"/>
      <c r="J12" s="33">
        <f>-FV(D9,H5,D11,D8,0)</f>
        <v>1323859.7234047237</v>
      </c>
    </row>
    <row r="13" spans="1:16" x14ac:dyDescent="0.25">
      <c r="A13" s="14"/>
      <c r="B13" s="11"/>
      <c r="C13" s="11"/>
      <c r="D13" s="34"/>
      <c r="E13" s="11"/>
      <c r="F13" s="11"/>
      <c r="G13" s="35" t="s">
        <v>4</v>
      </c>
      <c r="H13" s="13"/>
    </row>
    <row r="14" spans="1:16" x14ac:dyDescent="0.25">
      <c r="A14" s="14"/>
      <c r="B14" s="36"/>
      <c r="C14" s="11"/>
      <c r="D14" s="34"/>
      <c r="E14" s="11"/>
      <c r="F14" s="11"/>
      <c r="G14" s="11"/>
      <c r="H14" s="13"/>
    </row>
    <row r="15" spans="1:16" x14ac:dyDescent="0.25">
      <c r="A15" s="14"/>
      <c r="B15" s="37"/>
      <c r="C15" s="11"/>
      <c r="D15" s="63" t="b">
        <v>1</v>
      </c>
      <c r="E15" s="38"/>
      <c r="F15" s="11"/>
      <c r="G15" s="11"/>
      <c r="H15" s="39"/>
    </row>
    <row r="16" spans="1:16" ht="13.8" x14ac:dyDescent="0.25">
      <c r="A16" s="14"/>
      <c r="B16" s="37"/>
      <c r="C16" s="37" t="s">
        <v>29</v>
      </c>
      <c r="D16" s="2">
        <v>-0.02</v>
      </c>
      <c r="E16" s="40"/>
      <c r="F16" s="11"/>
      <c r="G16" s="11"/>
      <c r="H16" s="13"/>
    </row>
    <row r="17" spans="1:14" ht="13.8" x14ac:dyDescent="0.25">
      <c r="A17" s="14"/>
      <c r="B17" s="37"/>
      <c r="C17" s="37" t="s">
        <v>30</v>
      </c>
      <c r="D17" s="2">
        <v>0.08</v>
      </c>
      <c r="E17" s="38"/>
      <c r="F17" s="11"/>
      <c r="G17" s="11"/>
      <c r="H17" s="13"/>
    </row>
    <row r="18" spans="1:14" x14ac:dyDescent="0.25">
      <c r="A18" s="14"/>
      <c r="B18" s="37"/>
      <c r="C18" s="37" t="s">
        <v>12</v>
      </c>
      <c r="D18" s="41">
        <f ca="1">AVERAGE(OFFSET(C23,2,0,H5,1))</f>
        <v>2.543816144599171E-2</v>
      </c>
      <c r="E18" s="38"/>
      <c r="F18" s="11"/>
      <c r="G18" s="11"/>
      <c r="H18" s="13"/>
    </row>
    <row r="19" spans="1:14" x14ac:dyDescent="0.25">
      <c r="A19" s="14"/>
      <c r="B19" s="11"/>
      <c r="C19" s="11"/>
      <c r="D19" s="11"/>
      <c r="E19" s="38"/>
      <c r="F19" s="11"/>
      <c r="G19" s="11"/>
      <c r="H19" s="13"/>
    </row>
    <row r="20" spans="1:14" x14ac:dyDescent="0.25">
      <c r="A20" s="14"/>
      <c r="B20" s="11"/>
      <c r="C20" s="42"/>
      <c r="D20" s="38"/>
      <c r="E20" s="38"/>
      <c r="F20" s="11"/>
      <c r="G20" s="11"/>
      <c r="H20" s="13"/>
    </row>
    <row r="21" spans="1:14" x14ac:dyDescent="0.25">
      <c r="A21" s="14"/>
      <c r="B21" s="11"/>
      <c r="C21" s="11"/>
      <c r="D21" s="11"/>
      <c r="E21" s="11"/>
      <c r="F21" s="38"/>
      <c r="G21" s="11"/>
      <c r="H21" s="13"/>
    </row>
    <row r="22" spans="1:14" ht="13.8" thickBot="1" x14ac:dyDescent="0.3">
      <c r="A22" s="14"/>
      <c r="B22" s="11"/>
      <c r="C22" s="11"/>
      <c r="D22" s="11"/>
      <c r="E22" s="43"/>
      <c r="F22" s="11"/>
      <c r="G22" s="11"/>
      <c r="H22" s="13"/>
    </row>
    <row r="23" spans="1:14" ht="27" thickBot="1" x14ac:dyDescent="0.3">
      <c r="A23" s="44" t="s">
        <v>11</v>
      </c>
      <c r="B23" s="45" t="s">
        <v>10</v>
      </c>
      <c r="C23" s="45" t="s">
        <v>9</v>
      </c>
      <c r="D23" s="45" t="s">
        <v>8</v>
      </c>
      <c r="E23" s="45" t="s">
        <v>31</v>
      </c>
      <c r="F23" s="46" t="s">
        <v>7</v>
      </c>
      <c r="G23" s="45" t="s">
        <v>6</v>
      </c>
      <c r="H23" s="47" t="s">
        <v>32</v>
      </c>
      <c r="I23" s="48"/>
      <c r="J23" s="48"/>
      <c r="K23" s="48"/>
      <c r="L23" s="48"/>
      <c r="M23" s="48"/>
      <c r="N23" s="48"/>
    </row>
    <row r="24" spans="1:14" x14ac:dyDescent="0.25">
      <c r="A24" s="49"/>
      <c r="B24" s="50"/>
      <c r="C24" s="50"/>
      <c r="D24" s="51">
        <f>$D$8</f>
        <v>250000</v>
      </c>
      <c r="E24" s="51"/>
      <c r="F24" s="51"/>
      <c r="G24" s="51"/>
      <c r="H24" s="52">
        <f>$D$8</f>
        <v>250000</v>
      </c>
      <c r="I24" s="48"/>
      <c r="J24" s="48"/>
      <c r="K24" s="48"/>
      <c r="L24" s="48"/>
      <c r="M24" s="48"/>
      <c r="N24" s="48"/>
    </row>
    <row r="25" spans="1:14" x14ac:dyDescent="0.25">
      <c r="A25" s="53">
        <v>1</v>
      </c>
      <c r="B25" s="54">
        <f>IF(ISERROR(A25),NA(),$D$5+A25-1)</f>
        <v>45</v>
      </c>
      <c r="C25" s="55">
        <f t="shared" ref="C25:C56" ca="1" si="0">IF(ISERROR(A25),NA(),IF(randrate,$D$16+RAND()*($D$17-$D$16),$D$9))</f>
        <v>-1.1963712978191226E-2</v>
      </c>
      <c r="D25" s="56">
        <f>IF(ISERROR(A25),NA(),IF(A25&lt;=$D$12,$D$11,0))</f>
        <v>10000</v>
      </c>
      <c r="E25" s="56">
        <f>IF(ISERROR(A25),NA(),SUM(D$24:D25))</f>
        <v>260000</v>
      </c>
      <c r="F25" s="56">
        <f ca="1">IF(ISERROR(A25),NA(),H24*C25)</f>
        <v>-2990.9282445478066</v>
      </c>
      <c r="G25" s="56">
        <f ca="1">IF(ISERROR(A25),NA(),SUM(F$24:F25))</f>
        <v>-2990.9282445478066</v>
      </c>
      <c r="H25" s="57">
        <f ca="1">IF(ISERROR(A25),NA(),H24+D25+F25)</f>
        <v>257009.0717554522</v>
      </c>
      <c r="I25" s="48"/>
      <c r="J25" s="48"/>
      <c r="K25" s="48"/>
      <c r="L25" s="48"/>
      <c r="M25" s="48"/>
      <c r="N25" s="48"/>
    </row>
    <row r="26" spans="1:14" x14ac:dyDescent="0.25">
      <c r="A26" s="53">
        <f>IF(A25&lt;$H$5,A25+1,NA())</f>
        <v>2</v>
      </c>
      <c r="B26" s="54">
        <f t="shared" ref="B26:B84" si="1">IF(ISERROR(A26),NA(),$D$5+A26-1)</f>
        <v>46</v>
      </c>
      <c r="C26" s="55">
        <f t="shared" ca="1" si="0"/>
        <v>2.8160803088068259E-4</v>
      </c>
      <c r="D26" s="56">
        <f t="shared" ref="D26:D84" si="2">IF(ISERROR(A26),NA(),IF(A26&lt;=$D$12,$D$11,0))</f>
        <v>10000</v>
      </c>
      <c r="E26" s="56">
        <f>IF(ISERROR(A26),NA(),SUM(D$24:D26))</f>
        <v>270000</v>
      </c>
      <c r="F26" s="56">
        <f t="shared" ref="F26:F84" ca="1" si="3">IF(ISERROR(A26),NA(),H25*C26)</f>
        <v>72.375818615524949</v>
      </c>
      <c r="G26" s="56">
        <f ca="1">IF(ISERROR(A26),NA(),SUM(F$24:F26))</f>
        <v>-2918.5524259322815</v>
      </c>
      <c r="H26" s="57">
        <f t="shared" ref="H26:H84" ca="1" si="4">IF(ISERROR(A26),NA(),H25+D26+F26)</f>
        <v>267081.44757406774</v>
      </c>
      <c r="I26" s="48"/>
      <c r="J26" s="48"/>
      <c r="K26" s="48"/>
      <c r="L26" s="48"/>
      <c r="M26" s="48"/>
      <c r="N26" s="48"/>
    </row>
    <row r="27" spans="1:14" x14ac:dyDescent="0.25">
      <c r="A27" s="53">
        <f t="shared" ref="A27:A84" si="5">IF(A26&lt;$H$5,A26+1,NA())</f>
        <v>3</v>
      </c>
      <c r="B27" s="54">
        <f t="shared" si="1"/>
        <v>47</v>
      </c>
      <c r="C27" s="55">
        <f t="shared" ca="1" si="0"/>
        <v>3.6169794064756566E-2</v>
      </c>
      <c r="D27" s="56">
        <f t="shared" si="2"/>
        <v>10000</v>
      </c>
      <c r="E27" s="56">
        <f>IF(ISERROR(A27),NA(),SUM(D$24:D27))</f>
        <v>280000</v>
      </c>
      <c r="F27" s="56">
        <f t="shared" ca="1" si="3"/>
        <v>9660.2809572711067</v>
      </c>
      <c r="G27" s="56">
        <f ca="1">IF(ISERROR(A27),NA(),SUM(F$24:F27))</f>
        <v>6741.7285313388256</v>
      </c>
      <c r="H27" s="57">
        <f t="shared" ca="1" si="4"/>
        <v>286741.72853133886</v>
      </c>
      <c r="I27" s="48"/>
      <c r="M27" s="48"/>
      <c r="N27" s="48"/>
    </row>
    <row r="28" spans="1:14" x14ac:dyDescent="0.25">
      <c r="A28" s="53">
        <f t="shared" si="5"/>
        <v>4</v>
      </c>
      <c r="B28" s="54">
        <f t="shared" si="1"/>
        <v>48</v>
      </c>
      <c r="C28" s="55">
        <f t="shared" ca="1" si="0"/>
        <v>1.7543674700772106E-2</v>
      </c>
      <c r="D28" s="56">
        <f t="shared" si="2"/>
        <v>10000</v>
      </c>
      <c r="E28" s="56">
        <f>IF(ISERROR(A28),NA(),SUM(D$24:D28))</f>
        <v>290000</v>
      </c>
      <c r="F28" s="56">
        <f t="shared" ca="1" si="3"/>
        <v>5030.5036084909125</v>
      </c>
      <c r="G28" s="56">
        <f ca="1">IF(ISERROR(A28),NA(),SUM(F$24:F28))</f>
        <v>11772.232139829739</v>
      </c>
      <c r="H28" s="57">
        <f t="shared" ca="1" si="4"/>
        <v>301772.23213982978</v>
      </c>
      <c r="I28" s="48"/>
      <c r="M28" s="48"/>
      <c r="N28" s="48"/>
    </row>
    <row r="29" spans="1:14" x14ac:dyDescent="0.25">
      <c r="A29" s="53">
        <f t="shared" si="5"/>
        <v>5</v>
      </c>
      <c r="B29" s="54">
        <f t="shared" si="1"/>
        <v>49</v>
      </c>
      <c r="C29" s="55">
        <f t="shared" ca="1" si="0"/>
        <v>2.4472107991657919E-2</v>
      </c>
      <c r="D29" s="56">
        <f t="shared" si="2"/>
        <v>10000</v>
      </c>
      <c r="E29" s="56">
        <f>IF(ISERROR(A29),NA(),SUM(D$24:D29))</f>
        <v>300000</v>
      </c>
      <c r="F29" s="56">
        <f t="shared" ca="1" si="3"/>
        <v>7385.0026538095772</v>
      </c>
      <c r="G29" s="56">
        <f ca="1">IF(ISERROR(A29),NA(),SUM(F$24:F29))</f>
        <v>19157.234793639316</v>
      </c>
      <c r="H29" s="57">
        <f t="shared" ca="1" si="4"/>
        <v>319157.23479363933</v>
      </c>
      <c r="I29" s="48"/>
      <c r="M29" s="48"/>
      <c r="N29" s="48"/>
    </row>
    <row r="30" spans="1:14" x14ac:dyDescent="0.25">
      <c r="A30" s="53">
        <f t="shared" si="5"/>
        <v>6</v>
      </c>
      <c r="B30" s="54">
        <f t="shared" si="1"/>
        <v>50</v>
      </c>
      <c r="C30" s="55">
        <f t="shared" ca="1" si="0"/>
        <v>3.2948755947524042E-2</v>
      </c>
      <c r="D30" s="56">
        <f t="shared" si="2"/>
        <v>10000</v>
      </c>
      <c r="E30" s="56">
        <f>IF(ISERROR(A30),NA(),SUM(D$24:D30))</f>
        <v>310000</v>
      </c>
      <c r="F30" s="56">
        <f t="shared" ca="1" si="3"/>
        <v>10515.833838102251</v>
      </c>
      <c r="G30" s="56">
        <f ca="1">IF(ISERROR(A30),NA(),SUM(F$24:F30))</f>
        <v>29673.068631741568</v>
      </c>
      <c r="H30" s="57">
        <f t="shared" ca="1" si="4"/>
        <v>339673.06863174157</v>
      </c>
      <c r="I30" s="48"/>
      <c r="M30" s="48"/>
      <c r="N30" s="48"/>
    </row>
    <row r="31" spans="1:14" x14ac:dyDescent="0.25">
      <c r="A31" s="53">
        <f t="shared" si="5"/>
        <v>7</v>
      </c>
      <c r="B31" s="54">
        <f t="shared" si="1"/>
        <v>51</v>
      </c>
      <c r="C31" s="55">
        <f t="shared" ca="1" si="0"/>
        <v>2.5391728774009654E-2</v>
      </c>
      <c r="D31" s="56">
        <f t="shared" si="2"/>
        <v>10000</v>
      </c>
      <c r="E31" s="56">
        <f>IF(ISERROR(A31),NA(),SUM(D$24:D31))</f>
        <v>320000</v>
      </c>
      <c r="F31" s="56">
        <f t="shared" ca="1" si="3"/>
        <v>8624.8864305327479</v>
      </c>
      <c r="G31" s="56">
        <f ca="1">IF(ISERROR(A31),NA(),SUM(F$24:F31))</f>
        <v>38297.955062274312</v>
      </c>
      <c r="H31" s="57">
        <f t="shared" ca="1" si="4"/>
        <v>358297.9550622743</v>
      </c>
      <c r="I31" s="48"/>
      <c r="M31" s="48"/>
      <c r="N31" s="48"/>
    </row>
    <row r="32" spans="1:14" x14ac:dyDescent="0.25">
      <c r="A32" s="53">
        <f t="shared" si="5"/>
        <v>8</v>
      </c>
      <c r="B32" s="54">
        <f t="shared" si="1"/>
        <v>52</v>
      </c>
      <c r="C32" s="55">
        <f t="shared" ca="1" si="0"/>
        <v>5.1904431761327904E-2</v>
      </c>
      <c r="D32" s="56">
        <f t="shared" si="2"/>
        <v>10000</v>
      </c>
      <c r="E32" s="56">
        <f>IF(ISERROR(A32),NA(),SUM(D$24:D32))</f>
        <v>330000</v>
      </c>
      <c r="F32" s="56">
        <f t="shared" ca="1" si="3"/>
        <v>18597.251758753147</v>
      </c>
      <c r="G32" s="56">
        <f ca="1">IF(ISERROR(A32),NA(),SUM(F$24:F32))</f>
        <v>56895.206821027459</v>
      </c>
      <c r="H32" s="57">
        <f t="shared" ca="1" si="4"/>
        <v>386895.20682102744</v>
      </c>
      <c r="I32" s="48"/>
      <c r="J32" s="48"/>
      <c r="K32" s="48"/>
      <c r="L32" s="48"/>
      <c r="M32" s="48"/>
      <c r="N32" s="48"/>
    </row>
    <row r="33" spans="1:14" x14ac:dyDescent="0.25">
      <c r="A33" s="53">
        <f t="shared" si="5"/>
        <v>9</v>
      </c>
      <c r="B33" s="54">
        <f t="shared" si="1"/>
        <v>53</v>
      </c>
      <c r="C33" s="55">
        <f t="shared" ca="1" si="0"/>
        <v>4.4995205192234683E-2</v>
      </c>
      <c r="D33" s="56">
        <f t="shared" si="2"/>
        <v>10000</v>
      </c>
      <c r="E33" s="56">
        <f>IF(ISERROR(A33),NA(),SUM(D$24:D33))</f>
        <v>340000</v>
      </c>
      <c r="F33" s="56">
        <f t="shared" ca="1" si="3"/>
        <v>17408.429218804205</v>
      </c>
      <c r="G33" s="56">
        <f ca="1">IF(ISERROR(A33),NA(),SUM(F$24:F33))</f>
        <v>74303.636039831661</v>
      </c>
      <c r="H33" s="57">
        <f t="shared" ca="1" si="4"/>
        <v>414303.63603983168</v>
      </c>
      <c r="I33" s="48"/>
      <c r="J33" s="48"/>
      <c r="K33" s="48"/>
      <c r="L33" s="48"/>
      <c r="M33" s="48"/>
      <c r="N33" s="48"/>
    </row>
    <row r="34" spans="1:14" x14ac:dyDescent="0.25">
      <c r="A34" s="53">
        <f t="shared" si="5"/>
        <v>10</v>
      </c>
      <c r="B34" s="54">
        <f t="shared" si="1"/>
        <v>54</v>
      </c>
      <c r="C34" s="55">
        <f t="shared" ca="1" si="0"/>
        <v>-7.6821927246235201E-3</v>
      </c>
      <c r="D34" s="56">
        <f t="shared" si="2"/>
        <v>10000</v>
      </c>
      <c r="E34" s="56">
        <f>IF(ISERROR(A34),NA(),SUM(D$24:D34))</f>
        <v>350000</v>
      </c>
      <c r="F34" s="56">
        <f t="shared" ca="1" si="3"/>
        <v>-3182.7603785702659</v>
      </c>
      <c r="G34" s="56">
        <f ca="1">IF(ISERROR(A34),NA(),SUM(F$24:F34))</f>
        <v>71120.875661261394</v>
      </c>
      <c r="H34" s="57">
        <f t="shared" ca="1" si="4"/>
        <v>421120.87566126144</v>
      </c>
      <c r="I34" s="48"/>
      <c r="J34" s="48"/>
      <c r="K34" s="48"/>
      <c r="L34" s="48"/>
      <c r="M34" s="48"/>
      <c r="N34" s="48"/>
    </row>
    <row r="35" spans="1:14" x14ac:dyDescent="0.25">
      <c r="A35" s="53">
        <f t="shared" si="5"/>
        <v>11</v>
      </c>
      <c r="B35" s="54">
        <f t="shared" si="1"/>
        <v>55</v>
      </c>
      <c r="C35" s="55">
        <f t="shared" ca="1" si="0"/>
        <v>1.6865084091848444E-2</v>
      </c>
      <c r="D35" s="56">
        <f t="shared" si="2"/>
        <v>10000</v>
      </c>
      <c r="E35" s="56">
        <f>IF(ISERROR(A35),NA(),SUM(D$24:D35))</f>
        <v>360000</v>
      </c>
      <c r="F35" s="56">
        <f t="shared" ca="1" si="3"/>
        <v>7102.2389808600274</v>
      </c>
      <c r="G35" s="56">
        <f ca="1">IF(ISERROR(A35),NA(),SUM(F$24:F35))</f>
        <v>78223.114642121422</v>
      </c>
      <c r="H35" s="57">
        <f t="shared" ca="1" si="4"/>
        <v>438223.11464212148</v>
      </c>
      <c r="I35" s="48"/>
      <c r="J35" s="48"/>
      <c r="K35" s="48"/>
      <c r="L35" s="48"/>
      <c r="M35" s="48"/>
      <c r="N35" s="48"/>
    </row>
    <row r="36" spans="1:14" x14ac:dyDescent="0.25">
      <c r="A36" s="53">
        <f t="shared" si="5"/>
        <v>12</v>
      </c>
      <c r="B36" s="54">
        <f t="shared" si="1"/>
        <v>56</v>
      </c>
      <c r="C36" s="55">
        <f t="shared" ca="1" si="0"/>
        <v>5.746845578769999E-2</v>
      </c>
      <c r="D36" s="56">
        <f t="shared" si="2"/>
        <v>10000</v>
      </c>
      <c r="E36" s="56">
        <f>IF(ISERROR(A36),NA(),SUM(D$24:D36))</f>
        <v>370000</v>
      </c>
      <c r="F36" s="56">
        <f t="shared" ca="1" si="3"/>
        <v>25184.005688958943</v>
      </c>
      <c r="G36" s="56">
        <f ca="1">IF(ISERROR(A36),NA(),SUM(F$24:F36))</f>
        <v>103407.12033108037</v>
      </c>
      <c r="H36" s="57">
        <f t="shared" ca="1" si="4"/>
        <v>473407.1203310804</v>
      </c>
      <c r="I36" s="48"/>
      <c r="J36" s="48"/>
      <c r="K36" s="48"/>
      <c r="L36" s="48"/>
      <c r="M36" s="48"/>
      <c r="N36" s="48"/>
    </row>
    <row r="37" spans="1:14" x14ac:dyDescent="0.25">
      <c r="A37" s="53">
        <f t="shared" si="5"/>
        <v>13</v>
      </c>
      <c r="B37" s="54">
        <f t="shared" si="1"/>
        <v>57</v>
      </c>
      <c r="C37" s="55">
        <f t="shared" ca="1" si="0"/>
        <v>-2.285950547158272E-3</v>
      </c>
      <c r="D37" s="56">
        <f t="shared" si="2"/>
        <v>10000</v>
      </c>
      <c r="E37" s="56">
        <f>IF(ISERROR(A37),NA(),SUM(D$24:D37))</f>
        <v>380000</v>
      </c>
      <c r="F37" s="56">
        <f t="shared" ca="1" si="3"/>
        <v>-1082.1852657494551</v>
      </c>
      <c r="G37" s="56">
        <f ca="1">IF(ISERROR(A37),NA(),SUM(F$24:F37))</f>
        <v>102324.93506533091</v>
      </c>
      <c r="H37" s="57">
        <f t="shared" ca="1" si="4"/>
        <v>482324.93506533094</v>
      </c>
      <c r="I37" s="48"/>
      <c r="J37" s="48"/>
      <c r="K37" s="48"/>
      <c r="L37" s="48"/>
      <c r="M37" s="48"/>
      <c r="N37" s="48"/>
    </row>
    <row r="38" spans="1:14" x14ac:dyDescent="0.25">
      <c r="A38" s="53">
        <f t="shared" si="5"/>
        <v>14</v>
      </c>
      <c r="B38" s="54">
        <f t="shared" si="1"/>
        <v>58</v>
      </c>
      <c r="C38" s="55">
        <f t="shared" ca="1" si="0"/>
        <v>4.9664987544747324E-2</v>
      </c>
      <c r="D38" s="56">
        <f t="shared" si="2"/>
        <v>10000</v>
      </c>
      <c r="E38" s="56">
        <f>IF(ISERROR(A38),NA(),SUM(D$24:D38))</f>
        <v>390000</v>
      </c>
      <c r="F38" s="56">
        <f t="shared" ca="1" si="3"/>
        <v>23954.661892540724</v>
      </c>
      <c r="G38" s="56">
        <f ca="1">IF(ISERROR(A38),NA(),SUM(F$24:F38))</f>
        <v>126279.59695787163</v>
      </c>
      <c r="H38" s="57">
        <f t="shared" ca="1" si="4"/>
        <v>516279.59695787169</v>
      </c>
      <c r="I38" s="48"/>
      <c r="J38" s="48"/>
      <c r="K38" s="48"/>
      <c r="L38" s="48"/>
      <c r="M38" s="48"/>
      <c r="N38" s="48"/>
    </row>
    <row r="39" spans="1:14" x14ac:dyDescent="0.25">
      <c r="A39" s="53">
        <f t="shared" si="5"/>
        <v>15</v>
      </c>
      <c r="B39" s="54">
        <f t="shared" si="1"/>
        <v>59</v>
      </c>
      <c r="C39" s="55">
        <f t="shared" ca="1" si="0"/>
        <v>5.669707687897714E-2</v>
      </c>
      <c r="D39" s="56">
        <f t="shared" si="2"/>
        <v>10000</v>
      </c>
      <c r="E39" s="56">
        <f>IF(ISERROR(A39),NA(),SUM(D$24:D39))</f>
        <v>400000</v>
      </c>
      <c r="F39" s="56">
        <f t="shared" ca="1" si="3"/>
        <v>29271.543999767782</v>
      </c>
      <c r="G39" s="56">
        <f ca="1">IF(ISERROR(A39),NA(),SUM(F$24:F39))</f>
        <v>155551.14095763941</v>
      </c>
      <c r="H39" s="57">
        <f t="shared" ca="1" si="4"/>
        <v>555551.14095763944</v>
      </c>
      <c r="I39" s="48"/>
      <c r="J39" s="48"/>
      <c r="K39" s="48"/>
      <c r="L39" s="48"/>
      <c r="M39" s="48"/>
      <c r="N39" s="48"/>
    </row>
    <row r="40" spans="1:14" x14ac:dyDescent="0.25">
      <c r="A40" s="53">
        <f t="shared" si="5"/>
        <v>16</v>
      </c>
      <c r="B40" s="54">
        <f t="shared" si="1"/>
        <v>60</v>
      </c>
      <c r="C40" s="55">
        <f t="shared" ca="1" si="0"/>
        <v>5.9263089955628234E-2</v>
      </c>
      <c r="D40" s="56">
        <f t="shared" si="2"/>
        <v>10000</v>
      </c>
      <c r="E40" s="56">
        <f>IF(ISERROR(A40),NA(),SUM(D$24:D40))</f>
        <v>410000</v>
      </c>
      <c r="F40" s="56">
        <f t="shared" ca="1" si="3"/>
        <v>32923.677241524485</v>
      </c>
      <c r="G40" s="56">
        <f ca="1">IF(ISERROR(A40),NA(),SUM(F$24:F40))</f>
        <v>188474.81819916388</v>
      </c>
      <c r="H40" s="57">
        <f t="shared" ca="1" si="4"/>
        <v>598474.81819916388</v>
      </c>
      <c r="I40" s="48"/>
      <c r="J40" s="48"/>
      <c r="K40" s="48"/>
      <c r="L40" s="48"/>
      <c r="M40" s="48"/>
      <c r="N40" s="48"/>
    </row>
    <row r="41" spans="1:14" x14ac:dyDescent="0.25">
      <c r="A41" s="53">
        <f t="shared" si="5"/>
        <v>17</v>
      </c>
      <c r="B41" s="54">
        <f t="shared" si="1"/>
        <v>61</v>
      </c>
      <c r="C41" s="55">
        <f t="shared" ca="1" si="0"/>
        <v>6.6105330881062498E-3</v>
      </c>
      <c r="D41" s="56">
        <f t="shared" si="2"/>
        <v>10000</v>
      </c>
      <c r="E41" s="56">
        <f>IF(ISERROR(A41),NA(),SUM(D$24:D41))</f>
        <v>420000</v>
      </c>
      <c r="F41" s="56">
        <f t="shared" ca="1" si="3"/>
        <v>3956.2375881039452</v>
      </c>
      <c r="G41" s="56">
        <f ca="1">IF(ISERROR(A41),NA(),SUM(F$24:F41))</f>
        <v>192431.05578726783</v>
      </c>
      <c r="H41" s="57">
        <f t="shared" ca="1" si="4"/>
        <v>612431.05578726786</v>
      </c>
      <c r="I41" s="48"/>
      <c r="J41" s="48"/>
      <c r="K41" s="48"/>
      <c r="L41" s="48"/>
      <c r="M41" s="48"/>
      <c r="N41" s="48"/>
    </row>
    <row r="42" spans="1:14" x14ac:dyDescent="0.25">
      <c r="A42" s="53">
        <f t="shared" si="5"/>
        <v>18</v>
      </c>
      <c r="B42" s="54">
        <f t="shared" si="1"/>
        <v>62</v>
      </c>
      <c r="C42" s="55">
        <f t="shared" ca="1" si="0"/>
        <v>-1.6014959757623053E-2</v>
      </c>
      <c r="D42" s="56">
        <f t="shared" si="2"/>
        <v>10000</v>
      </c>
      <c r="E42" s="56">
        <f>IF(ISERROR(A42),NA(),SUM(D$24:D42))</f>
        <v>430000</v>
      </c>
      <c r="F42" s="56">
        <f t="shared" ca="1" si="3"/>
        <v>-9808.0587127516937</v>
      </c>
      <c r="G42" s="56">
        <f ca="1">IF(ISERROR(A42),NA(),SUM(F$24:F42))</f>
        <v>182622.99707451614</v>
      </c>
      <c r="H42" s="57">
        <f t="shared" ca="1" si="4"/>
        <v>612622.99707451614</v>
      </c>
      <c r="I42" s="48"/>
      <c r="J42" s="48"/>
      <c r="K42" s="48"/>
      <c r="L42" s="48"/>
      <c r="M42" s="48"/>
      <c r="N42" s="48"/>
    </row>
    <row r="43" spans="1:14" x14ac:dyDescent="0.25">
      <c r="A43" s="53">
        <f t="shared" si="5"/>
        <v>19</v>
      </c>
      <c r="B43" s="54">
        <f t="shared" si="1"/>
        <v>63</v>
      </c>
      <c r="C43" s="55">
        <f t="shared" ca="1" si="0"/>
        <v>2.9728211678487101E-2</v>
      </c>
      <c r="D43" s="56">
        <f t="shared" si="2"/>
        <v>10000</v>
      </c>
      <c r="E43" s="56">
        <f>IF(ISERROR(A43),NA(),SUM(D$24:D43))</f>
        <v>440000</v>
      </c>
      <c r="F43" s="56">
        <f t="shared" ca="1" si="3"/>
        <v>18212.186136140401</v>
      </c>
      <c r="G43" s="56">
        <f ca="1">IF(ISERROR(A43),NA(),SUM(F$24:F43))</f>
        <v>200835.18321065654</v>
      </c>
      <c r="H43" s="57">
        <f t="shared" ca="1" si="4"/>
        <v>640835.18321065651</v>
      </c>
      <c r="I43" s="48"/>
      <c r="J43" s="48"/>
      <c r="K43" s="48"/>
      <c r="L43" s="48"/>
      <c r="M43" s="48"/>
      <c r="N43" s="48"/>
    </row>
    <row r="44" spans="1:14" x14ac:dyDescent="0.25">
      <c r="A44" s="53">
        <f t="shared" si="5"/>
        <v>20</v>
      </c>
      <c r="B44" s="54">
        <f t="shared" si="1"/>
        <v>64</v>
      </c>
      <c r="C44" s="55">
        <f t="shared" ca="1" si="0"/>
        <v>3.9662418862297058E-2</v>
      </c>
      <c r="D44" s="56">
        <f t="shared" si="2"/>
        <v>10000</v>
      </c>
      <c r="E44" s="56">
        <f>IF(ISERROR(A44),NA(),SUM(D$24:D44))</f>
        <v>450000</v>
      </c>
      <c r="F44" s="56">
        <f t="shared" ca="1" si="3"/>
        <v>25417.073458197934</v>
      </c>
      <c r="G44" s="56">
        <f ca="1">IF(ISERROR(A44),NA(),SUM(F$24:F44))</f>
        <v>226252.25666885448</v>
      </c>
      <c r="H44" s="57">
        <f t="shared" ca="1" si="4"/>
        <v>676252.2566688545</v>
      </c>
      <c r="I44" s="48"/>
      <c r="J44" s="48"/>
      <c r="K44" s="48"/>
      <c r="L44" s="48"/>
      <c r="M44" s="48"/>
      <c r="N44" s="48"/>
    </row>
    <row r="45" spans="1:14" x14ac:dyDescent="0.25">
      <c r="A45" s="53">
        <f t="shared" si="5"/>
        <v>21</v>
      </c>
      <c r="B45" s="54">
        <f t="shared" si="1"/>
        <v>65</v>
      </c>
      <c r="C45" s="55">
        <f t="shared" ca="1" si="0"/>
        <v>2.0430728451379682E-2</v>
      </c>
      <c r="D45" s="56">
        <f t="shared" si="2"/>
        <v>10000</v>
      </c>
      <c r="E45" s="56">
        <f>IF(ISERROR(A45),NA(),SUM(D$24:D45))</f>
        <v>460000</v>
      </c>
      <c r="F45" s="56">
        <f t="shared" ca="1" si="3"/>
        <v>13816.326220634081</v>
      </c>
      <c r="G45" s="56">
        <f ca="1">IF(ISERROR(A45),NA(),SUM(F$24:F45))</f>
        <v>240068.58288948855</v>
      </c>
      <c r="H45" s="57">
        <f t="shared" ca="1" si="4"/>
        <v>700068.58288948855</v>
      </c>
      <c r="I45" s="48"/>
      <c r="J45" s="48"/>
      <c r="K45" s="48"/>
      <c r="L45" s="48"/>
      <c r="M45" s="48"/>
      <c r="N45" s="48"/>
    </row>
    <row r="46" spans="1:14" x14ac:dyDescent="0.25">
      <c r="A46" s="53">
        <f t="shared" si="5"/>
        <v>22</v>
      </c>
      <c r="B46" s="54">
        <f t="shared" si="1"/>
        <v>66</v>
      </c>
      <c r="C46" s="55">
        <f t="shared" ca="1" si="0"/>
        <v>1.5339659292093497E-2</v>
      </c>
      <c r="D46" s="56">
        <f t="shared" si="2"/>
        <v>10000</v>
      </c>
      <c r="E46" s="56">
        <f>IF(ISERROR(A46),NA(),SUM(D$24:D46))</f>
        <v>470000</v>
      </c>
      <c r="F46" s="56">
        <f t="shared" ca="1" si="3"/>
        <v>10738.813542623469</v>
      </c>
      <c r="G46" s="56">
        <f ca="1">IF(ISERROR(A46),NA(),SUM(F$24:F46))</f>
        <v>250807.39643211203</v>
      </c>
      <c r="H46" s="57">
        <f t="shared" ca="1" si="4"/>
        <v>720807.39643211197</v>
      </c>
      <c r="I46" s="48"/>
      <c r="J46" s="48"/>
      <c r="K46" s="48"/>
      <c r="L46" s="48"/>
      <c r="M46" s="48"/>
      <c r="N46" s="48"/>
    </row>
    <row r="47" spans="1:14" x14ac:dyDescent="0.25">
      <c r="A47" s="53">
        <f t="shared" si="5"/>
        <v>23</v>
      </c>
      <c r="B47" s="54">
        <f t="shared" si="1"/>
        <v>67</v>
      </c>
      <c r="C47" s="55">
        <f t="shared" ca="1" si="0"/>
        <v>-6.4585705314619546E-4</v>
      </c>
      <c r="D47" s="56">
        <f t="shared" si="2"/>
        <v>10000</v>
      </c>
      <c r="E47" s="56">
        <f>IF(ISERROR(A47),NA(),SUM(D$24:D47))</f>
        <v>480000</v>
      </c>
      <c r="F47" s="56">
        <f t="shared" ca="1" si="3"/>
        <v>-465.5385409456253</v>
      </c>
      <c r="G47" s="56">
        <f ca="1">IF(ISERROR(A47),NA(),SUM(F$24:F47))</f>
        <v>250341.85789116641</v>
      </c>
      <c r="H47" s="57">
        <f t="shared" ca="1" si="4"/>
        <v>730341.85789116635</v>
      </c>
      <c r="I47" s="48"/>
      <c r="J47" s="48"/>
      <c r="K47" s="48"/>
      <c r="L47" s="48"/>
      <c r="M47" s="48"/>
      <c r="N47" s="48"/>
    </row>
    <row r="48" spans="1:14" x14ac:dyDescent="0.25">
      <c r="A48" s="53">
        <f t="shared" si="5"/>
        <v>24</v>
      </c>
      <c r="B48" s="54">
        <f t="shared" si="1"/>
        <v>68</v>
      </c>
      <c r="C48" s="55">
        <f t="shared" ca="1" si="0"/>
        <v>1.1557009494883707E-2</v>
      </c>
      <c r="D48" s="56">
        <f t="shared" si="2"/>
        <v>10000</v>
      </c>
      <c r="E48" s="56">
        <f>IF(ISERROR(A48),NA(),SUM(D$24:D48))</f>
        <v>490000</v>
      </c>
      <c r="F48" s="56">
        <f t="shared" ca="1" si="3"/>
        <v>8440.5677861592158</v>
      </c>
      <c r="G48" s="56">
        <f ca="1">IF(ISERROR(A48),NA(),SUM(F$24:F48))</f>
        <v>258782.42567732563</v>
      </c>
      <c r="H48" s="57">
        <f t="shared" ca="1" si="4"/>
        <v>748782.42567732558</v>
      </c>
      <c r="I48" s="48"/>
      <c r="J48" s="48"/>
      <c r="K48" s="48"/>
      <c r="L48" s="48"/>
      <c r="M48" s="48"/>
      <c r="N48" s="48"/>
    </row>
    <row r="49" spans="1:14" x14ac:dyDescent="0.25">
      <c r="A49" s="53">
        <f t="shared" si="5"/>
        <v>25</v>
      </c>
      <c r="B49" s="54">
        <f t="shared" si="1"/>
        <v>69</v>
      </c>
      <c r="C49" s="55">
        <f t="shared" ca="1" si="0"/>
        <v>7.7552147621223047E-2</v>
      </c>
      <c r="D49" s="56">
        <f t="shared" si="2"/>
        <v>10000</v>
      </c>
      <c r="E49" s="56">
        <f>IF(ISERROR(A49),NA(),SUM(D$24:D49))</f>
        <v>500000</v>
      </c>
      <c r="F49" s="56">
        <f t="shared" ca="1" si="3"/>
        <v>58069.685212305427</v>
      </c>
      <c r="G49" s="56">
        <f ca="1">IF(ISERROR(A49),NA(),SUM(F$24:F49))</f>
        <v>316852.11088963109</v>
      </c>
      <c r="H49" s="57">
        <f t="shared" ca="1" si="4"/>
        <v>816852.11088963097</v>
      </c>
      <c r="I49" s="48"/>
      <c r="J49" s="48"/>
      <c r="K49" s="48"/>
      <c r="L49" s="48"/>
      <c r="M49" s="48"/>
      <c r="N49" s="48"/>
    </row>
    <row r="50" spans="1:14" x14ac:dyDescent="0.25">
      <c r="A50" s="53" t="e">
        <f t="shared" si="5"/>
        <v>#N/A</v>
      </c>
      <c r="B50" s="54" t="e">
        <f t="shared" si="1"/>
        <v>#N/A</v>
      </c>
      <c r="C50" s="55" t="e">
        <f t="shared" ca="1" si="0"/>
        <v>#N/A</v>
      </c>
      <c r="D50" s="56" t="e">
        <f t="shared" si="2"/>
        <v>#N/A</v>
      </c>
      <c r="E50" s="56" t="e">
        <f>IF(ISERROR(A50),NA(),SUM(D$24:D50))</f>
        <v>#N/A</v>
      </c>
      <c r="F50" s="56" t="e">
        <f t="shared" si="3"/>
        <v>#N/A</v>
      </c>
      <c r="G50" s="56" t="e">
        <f>IF(ISERROR(A50),NA(),SUM(F$24:F50))</f>
        <v>#N/A</v>
      </c>
      <c r="H50" s="57" t="e">
        <f t="shared" si="4"/>
        <v>#N/A</v>
      </c>
      <c r="I50" s="48"/>
      <c r="J50" s="48"/>
      <c r="K50" s="48"/>
      <c r="L50" s="48"/>
      <c r="M50" s="48"/>
      <c r="N50" s="48"/>
    </row>
    <row r="51" spans="1:14" x14ac:dyDescent="0.25">
      <c r="A51" s="53" t="e">
        <f t="shared" si="5"/>
        <v>#N/A</v>
      </c>
      <c r="B51" s="54" t="e">
        <f t="shared" si="1"/>
        <v>#N/A</v>
      </c>
      <c r="C51" s="55" t="e">
        <f t="shared" ca="1" si="0"/>
        <v>#N/A</v>
      </c>
      <c r="D51" s="56" t="e">
        <f t="shared" si="2"/>
        <v>#N/A</v>
      </c>
      <c r="E51" s="56" t="e">
        <f>IF(ISERROR(A51),NA(),SUM(D$24:D51))</f>
        <v>#N/A</v>
      </c>
      <c r="F51" s="56" t="e">
        <f t="shared" si="3"/>
        <v>#N/A</v>
      </c>
      <c r="G51" s="56" t="e">
        <f>IF(ISERROR(A51),NA(),SUM(F$24:F51))</f>
        <v>#N/A</v>
      </c>
      <c r="H51" s="57" t="e">
        <f t="shared" si="4"/>
        <v>#N/A</v>
      </c>
      <c r="I51" s="48"/>
      <c r="J51" s="48"/>
      <c r="K51" s="48"/>
      <c r="L51" s="48"/>
      <c r="M51" s="48"/>
      <c r="N51" s="48"/>
    </row>
    <row r="52" spans="1:14" x14ac:dyDescent="0.25">
      <c r="A52" s="53" t="e">
        <f t="shared" si="5"/>
        <v>#N/A</v>
      </c>
      <c r="B52" s="54" t="e">
        <f t="shared" si="1"/>
        <v>#N/A</v>
      </c>
      <c r="C52" s="55" t="e">
        <f t="shared" ca="1" si="0"/>
        <v>#N/A</v>
      </c>
      <c r="D52" s="56" t="e">
        <f t="shared" si="2"/>
        <v>#N/A</v>
      </c>
      <c r="E52" s="56" t="e">
        <f>IF(ISERROR(A52),NA(),SUM(D$24:D52))</f>
        <v>#N/A</v>
      </c>
      <c r="F52" s="56" t="e">
        <f t="shared" si="3"/>
        <v>#N/A</v>
      </c>
      <c r="G52" s="56" t="e">
        <f>IF(ISERROR(A52),NA(),SUM(F$24:F52))</f>
        <v>#N/A</v>
      </c>
      <c r="H52" s="57" t="e">
        <f t="shared" si="4"/>
        <v>#N/A</v>
      </c>
      <c r="I52" s="48"/>
      <c r="J52" s="48"/>
      <c r="K52" s="48"/>
      <c r="L52" s="48"/>
      <c r="M52" s="48"/>
      <c r="N52" s="48"/>
    </row>
    <row r="53" spans="1:14" x14ac:dyDescent="0.25">
      <c r="A53" s="53" t="e">
        <f t="shared" si="5"/>
        <v>#N/A</v>
      </c>
      <c r="B53" s="54" t="e">
        <f t="shared" si="1"/>
        <v>#N/A</v>
      </c>
      <c r="C53" s="55" t="e">
        <f t="shared" ca="1" si="0"/>
        <v>#N/A</v>
      </c>
      <c r="D53" s="56" t="e">
        <f t="shared" si="2"/>
        <v>#N/A</v>
      </c>
      <c r="E53" s="56" t="e">
        <f>IF(ISERROR(A53),NA(),SUM(D$24:D53))</f>
        <v>#N/A</v>
      </c>
      <c r="F53" s="56" t="e">
        <f t="shared" si="3"/>
        <v>#N/A</v>
      </c>
      <c r="G53" s="56" t="e">
        <f>IF(ISERROR(A53),NA(),SUM(F$24:F53))</f>
        <v>#N/A</v>
      </c>
      <c r="H53" s="57" t="e">
        <f t="shared" si="4"/>
        <v>#N/A</v>
      </c>
      <c r="I53" s="48"/>
      <c r="J53" s="48"/>
      <c r="K53" s="48"/>
      <c r="L53" s="48"/>
      <c r="M53" s="48"/>
      <c r="N53" s="48"/>
    </row>
    <row r="54" spans="1:14" x14ac:dyDescent="0.25">
      <c r="A54" s="53" t="e">
        <f t="shared" si="5"/>
        <v>#N/A</v>
      </c>
      <c r="B54" s="54" t="e">
        <f t="shared" si="1"/>
        <v>#N/A</v>
      </c>
      <c r="C54" s="55" t="e">
        <f t="shared" ca="1" si="0"/>
        <v>#N/A</v>
      </c>
      <c r="D54" s="56" t="e">
        <f t="shared" si="2"/>
        <v>#N/A</v>
      </c>
      <c r="E54" s="56" t="e">
        <f>IF(ISERROR(A54),NA(),SUM(D$24:D54))</f>
        <v>#N/A</v>
      </c>
      <c r="F54" s="56" t="e">
        <f t="shared" si="3"/>
        <v>#N/A</v>
      </c>
      <c r="G54" s="56" t="e">
        <f>IF(ISERROR(A54),NA(),SUM(F$24:F54))</f>
        <v>#N/A</v>
      </c>
      <c r="H54" s="57" t="e">
        <f t="shared" si="4"/>
        <v>#N/A</v>
      </c>
      <c r="I54" s="48"/>
      <c r="J54" s="48"/>
      <c r="K54" s="48"/>
      <c r="L54" s="48"/>
      <c r="M54" s="48"/>
      <c r="N54" s="48"/>
    </row>
    <row r="55" spans="1:14" x14ac:dyDescent="0.25">
      <c r="A55" s="53" t="e">
        <f>IF(A54&lt;$H$5,A54+1,NA())</f>
        <v>#N/A</v>
      </c>
      <c r="B55" s="54" t="e">
        <f t="shared" si="1"/>
        <v>#N/A</v>
      </c>
      <c r="C55" s="55" t="e">
        <f t="shared" ca="1" si="0"/>
        <v>#N/A</v>
      </c>
      <c r="D55" s="56" t="e">
        <f t="shared" si="2"/>
        <v>#N/A</v>
      </c>
      <c r="E55" s="56" t="e">
        <f>IF(ISERROR(A55),NA(),SUM(D$24:D55))</f>
        <v>#N/A</v>
      </c>
      <c r="F55" s="56" t="e">
        <f t="shared" si="3"/>
        <v>#N/A</v>
      </c>
      <c r="G55" s="56" t="e">
        <f>IF(ISERROR(A55),NA(),SUM(F$24:F55))</f>
        <v>#N/A</v>
      </c>
      <c r="H55" s="57" t="e">
        <f t="shared" si="4"/>
        <v>#N/A</v>
      </c>
      <c r="I55" s="48"/>
      <c r="J55" s="48"/>
      <c r="K55" s="48"/>
      <c r="L55" s="48"/>
      <c r="M55" s="48"/>
      <c r="N55" s="48"/>
    </row>
    <row r="56" spans="1:14" x14ac:dyDescent="0.25">
      <c r="A56" s="53" t="e">
        <f t="shared" si="5"/>
        <v>#N/A</v>
      </c>
      <c r="B56" s="54" t="e">
        <f t="shared" si="1"/>
        <v>#N/A</v>
      </c>
      <c r="C56" s="55" t="e">
        <f t="shared" ca="1" si="0"/>
        <v>#N/A</v>
      </c>
      <c r="D56" s="56" t="e">
        <f t="shared" si="2"/>
        <v>#N/A</v>
      </c>
      <c r="E56" s="56" t="e">
        <f>IF(ISERROR(A56),NA(),SUM(D$24:D56))</f>
        <v>#N/A</v>
      </c>
      <c r="F56" s="56" t="e">
        <f t="shared" si="3"/>
        <v>#N/A</v>
      </c>
      <c r="G56" s="56" t="e">
        <f>IF(ISERROR(A56),NA(),SUM(F$24:F56))</f>
        <v>#N/A</v>
      </c>
      <c r="H56" s="57" t="e">
        <f t="shared" si="4"/>
        <v>#N/A</v>
      </c>
      <c r="I56" s="48"/>
      <c r="J56" s="48"/>
      <c r="K56" s="48"/>
      <c r="L56" s="48"/>
      <c r="M56" s="48"/>
      <c r="N56" s="48"/>
    </row>
    <row r="57" spans="1:14" x14ac:dyDescent="0.25">
      <c r="A57" s="53" t="e">
        <f t="shared" si="5"/>
        <v>#N/A</v>
      </c>
      <c r="B57" s="54" t="e">
        <f t="shared" si="1"/>
        <v>#N/A</v>
      </c>
      <c r="C57" s="55" t="e">
        <f t="shared" ref="C57:C84" ca="1" si="6">IF(ISERROR(A57),NA(),IF(randrate,$D$16+RAND()*($D$17-$D$16),$D$9))</f>
        <v>#N/A</v>
      </c>
      <c r="D57" s="56" t="e">
        <f t="shared" si="2"/>
        <v>#N/A</v>
      </c>
      <c r="E57" s="56" t="e">
        <f>IF(ISERROR(A57),NA(),SUM(D$24:D57))</f>
        <v>#N/A</v>
      </c>
      <c r="F57" s="56" t="e">
        <f t="shared" si="3"/>
        <v>#N/A</v>
      </c>
      <c r="G57" s="56" t="e">
        <f>IF(ISERROR(A57),NA(),SUM(F$24:F57))</f>
        <v>#N/A</v>
      </c>
      <c r="H57" s="57" t="e">
        <f t="shared" si="4"/>
        <v>#N/A</v>
      </c>
      <c r="I57" s="48"/>
      <c r="J57" s="48"/>
      <c r="K57" s="48"/>
      <c r="L57" s="48"/>
      <c r="M57" s="48"/>
      <c r="N57" s="48"/>
    </row>
    <row r="58" spans="1:14" x14ac:dyDescent="0.25">
      <c r="A58" s="53" t="e">
        <f t="shared" si="5"/>
        <v>#N/A</v>
      </c>
      <c r="B58" s="54" t="e">
        <f t="shared" si="1"/>
        <v>#N/A</v>
      </c>
      <c r="C58" s="55" t="e">
        <f t="shared" ca="1" si="6"/>
        <v>#N/A</v>
      </c>
      <c r="D58" s="56" t="e">
        <f t="shared" si="2"/>
        <v>#N/A</v>
      </c>
      <c r="E58" s="56" t="e">
        <f>IF(ISERROR(A58),NA(),SUM(D$24:D58))</f>
        <v>#N/A</v>
      </c>
      <c r="F58" s="56" t="e">
        <f t="shared" si="3"/>
        <v>#N/A</v>
      </c>
      <c r="G58" s="56" t="e">
        <f>IF(ISERROR(A58),NA(),SUM(F$24:F58))</f>
        <v>#N/A</v>
      </c>
      <c r="H58" s="57" t="e">
        <f t="shared" si="4"/>
        <v>#N/A</v>
      </c>
      <c r="I58" s="48"/>
      <c r="J58" s="48"/>
      <c r="K58" s="48"/>
      <c r="L58" s="48"/>
      <c r="M58" s="48"/>
      <c r="N58" s="48"/>
    </row>
    <row r="59" spans="1:14" x14ac:dyDescent="0.25">
      <c r="A59" s="53" t="e">
        <f t="shared" si="5"/>
        <v>#N/A</v>
      </c>
      <c r="B59" s="54" t="e">
        <f t="shared" si="1"/>
        <v>#N/A</v>
      </c>
      <c r="C59" s="55" t="e">
        <f t="shared" ca="1" si="6"/>
        <v>#N/A</v>
      </c>
      <c r="D59" s="56" t="e">
        <f t="shared" si="2"/>
        <v>#N/A</v>
      </c>
      <c r="E59" s="56" t="e">
        <f>IF(ISERROR(A59),NA(),SUM(D$24:D59))</f>
        <v>#N/A</v>
      </c>
      <c r="F59" s="56" t="e">
        <f t="shared" si="3"/>
        <v>#N/A</v>
      </c>
      <c r="G59" s="56" t="e">
        <f>IF(ISERROR(A59),NA(),SUM(F$24:F59))</f>
        <v>#N/A</v>
      </c>
      <c r="H59" s="57" t="e">
        <f t="shared" si="4"/>
        <v>#N/A</v>
      </c>
      <c r="I59" s="48"/>
      <c r="J59" s="48"/>
      <c r="K59" s="48"/>
      <c r="L59" s="48"/>
      <c r="M59" s="48"/>
      <c r="N59" s="48"/>
    </row>
    <row r="60" spans="1:14" x14ac:dyDescent="0.25">
      <c r="A60" s="53" t="e">
        <f t="shared" si="5"/>
        <v>#N/A</v>
      </c>
      <c r="B60" s="54" t="e">
        <f t="shared" si="1"/>
        <v>#N/A</v>
      </c>
      <c r="C60" s="55" t="e">
        <f t="shared" ca="1" si="6"/>
        <v>#N/A</v>
      </c>
      <c r="D60" s="56" t="e">
        <f t="shared" si="2"/>
        <v>#N/A</v>
      </c>
      <c r="E60" s="56" t="e">
        <f>IF(ISERROR(A60),NA(),SUM(D$24:D60))</f>
        <v>#N/A</v>
      </c>
      <c r="F60" s="56" t="e">
        <f t="shared" si="3"/>
        <v>#N/A</v>
      </c>
      <c r="G60" s="56" t="e">
        <f>IF(ISERROR(A60),NA(),SUM(F$24:F60))</f>
        <v>#N/A</v>
      </c>
      <c r="H60" s="57" t="e">
        <f t="shared" si="4"/>
        <v>#N/A</v>
      </c>
      <c r="I60" s="48"/>
      <c r="J60" s="48"/>
      <c r="K60" s="48"/>
      <c r="L60" s="48"/>
      <c r="M60" s="48"/>
      <c r="N60" s="48"/>
    </row>
    <row r="61" spans="1:14" x14ac:dyDescent="0.25">
      <c r="A61" s="53" t="e">
        <f t="shared" si="5"/>
        <v>#N/A</v>
      </c>
      <c r="B61" s="54" t="e">
        <f t="shared" si="1"/>
        <v>#N/A</v>
      </c>
      <c r="C61" s="55" t="e">
        <f t="shared" ca="1" si="6"/>
        <v>#N/A</v>
      </c>
      <c r="D61" s="56" t="e">
        <f t="shared" si="2"/>
        <v>#N/A</v>
      </c>
      <c r="E61" s="56" t="e">
        <f>IF(ISERROR(A61),NA(),SUM(D$24:D61))</f>
        <v>#N/A</v>
      </c>
      <c r="F61" s="56" t="e">
        <f t="shared" si="3"/>
        <v>#N/A</v>
      </c>
      <c r="G61" s="56" t="e">
        <f>IF(ISERROR(A61),NA(),SUM(F$24:F61))</f>
        <v>#N/A</v>
      </c>
      <c r="H61" s="57" t="e">
        <f t="shared" si="4"/>
        <v>#N/A</v>
      </c>
      <c r="I61" s="48"/>
      <c r="J61" s="48"/>
      <c r="K61" s="48"/>
      <c r="L61" s="48"/>
      <c r="M61" s="48"/>
      <c r="N61" s="48"/>
    </row>
    <row r="62" spans="1:14" x14ac:dyDescent="0.25">
      <c r="A62" s="53" t="e">
        <f t="shared" si="5"/>
        <v>#N/A</v>
      </c>
      <c r="B62" s="54" t="e">
        <f t="shared" si="1"/>
        <v>#N/A</v>
      </c>
      <c r="C62" s="55" t="e">
        <f t="shared" ca="1" si="6"/>
        <v>#N/A</v>
      </c>
      <c r="D62" s="56" t="e">
        <f t="shared" si="2"/>
        <v>#N/A</v>
      </c>
      <c r="E62" s="56" t="e">
        <f>IF(ISERROR(A62),NA(),SUM(D$24:D62))</f>
        <v>#N/A</v>
      </c>
      <c r="F62" s="56" t="e">
        <f t="shared" si="3"/>
        <v>#N/A</v>
      </c>
      <c r="G62" s="56" t="e">
        <f>IF(ISERROR(A62),NA(),SUM(F$24:F62))</f>
        <v>#N/A</v>
      </c>
      <c r="H62" s="57" t="e">
        <f t="shared" si="4"/>
        <v>#N/A</v>
      </c>
      <c r="I62" s="48"/>
      <c r="J62" s="48"/>
      <c r="K62" s="48"/>
      <c r="L62" s="48"/>
      <c r="M62" s="48"/>
      <c r="N62" s="48"/>
    </row>
    <row r="63" spans="1:14" x14ac:dyDescent="0.25">
      <c r="A63" s="53" t="e">
        <f t="shared" si="5"/>
        <v>#N/A</v>
      </c>
      <c r="B63" s="54" t="e">
        <f t="shared" si="1"/>
        <v>#N/A</v>
      </c>
      <c r="C63" s="55" t="e">
        <f t="shared" ca="1" si="6"/>
        <v>#N/A</v>
      </c>
      <c r="D63" s="56" t="e">
        <f t="shared" si="2"/>
        <v>#N/A</v>
      </c>
      <c r="E63" s="56" t="e">
        <f>IF(ISERROR(A63),NA(),SUM(D$24:D63))</f>
        <v>#N/A</v>
      </c>
      <c r="F63" s="56" t="e">
        <f t="shared" si="3"/>
        <v>#N/A</v>
      </c>
      <c r="G63" s="56" t="e">
        <f>IF(ISERROR(A63),NA(),SUM(F$24:F63))</f>
        <v>#N/A</v>
      </c>
      <c r="H63" s="57" t="e">
        <f t="shared" si="4"/>
        <v>#N/A</v>
      </c>
      <c r="I63" s="48"/>
      <c r="J63" s="48"/>
      <c r="K63" s="48"/>
      <c r="L63" s="48"/>
      <c r="M63" s="48"/>
      <c r="N63" s="48"/>
    </row>
    <row r="64" spans="1:14" x14ac:dyDescent="0.25">
      <c r="A64" s="53" t="e">
        <f t="shared" si="5"/>
        <v>#N/A</v>
      </c>
      <c r="B64" s="54" t="e">
        <f t="shared" si="1"/>
        <v>#N/A</v>
      </c>
      <c r="C64" s="55" t="e">
        <f t="shared" ca="1" si="6"/>
        <v>#N/A</v>
      </c>
      <c r="D64" s="56" t="e">
        <f t="shared" si="2"/>
        <v>#N/A</v>
      </c>
      <c r="E64" s="56" t="e">
        <f>IF(ISERROR(A64),NA(),SUM(D$24:D64))</f>
        <v>#N/A</v>
      </c>
      <c r="F64" s="56" t="e">
        <f t="shared" si="3"/>
        <v>#N/A</v>
      </c>
      <c r="G64" s="56" t="e">
        <f>IF(ISERROR(A64),NA(),SUM(F$24:F64))</f>
        <v>#N/A</v>
      </c>
      <c r="H64" s="57" t="e">
        <f t="shared" si="4"/>
        <v>#N/A</v>
      </c>
      <c r="I64" s="48"/>
      <c r="J64" s="48"/>
      <c r="K64" s="48"/>
      <c r="L64" s="48"/>
      <c r="M64" s="48"/>
      <c r="N64" s="48"/>
    </row>
    <row r="65" spans="1:14" x14ac:dyDescent="0.25">
      <c r="A65" s="53" t="e">
        <f t="shared" si="5"/>
        <v>#N/A</v>
      </c>
      <c r="B65" s="54" t="e">
        <f t="shared" si="1"/>
        <v>#N/A</v>
      </c>
      <c r="C65" s="55" t="e">
        <f t="shared" ca="1" si="6"/>
        <v>#N/A</v>
      </c>
      <c r="D65" s="56" t="e">
        <f t="shared" si="2"/>
        <v>#N/A</v>
      </c>
      <c r="E65" s="56" t="e">
        <f>IF(ISERROR(A65),NA(),SUM(D$24:D65))</f>
        <v>#N/A</v>
      </c>
      <c r="F65" s="56" t="e">
        <f t="shared" si="3"/>
        <v>#N/A</v>
      </c>
      <c r="G65" s="56" t="e">
        <f>IF(ISERROR(A65),NA(),SUM(F$24:F65))</f>
        <v>#N/A</v>
      </c>
      <c r="H65" s="57" t="e">
        <f t="shared" si="4"/>
        <v>#N/A</v>
      </c>
      <c r="I65" s="48"/>
      <c r="J65" s="48"/>
      <c r="K65" s="48"/>
      <c r="L65" s="48"/>
      <c r="M65" s="48"/>
      <c r="N65" s="48"/>
    </row>
    <row r="66" spans="1:14" x14ac:dyDescent="0.25">
      <c r="A66" s="53" t="e">
        <f t="shared" si="5"/>
        <v>#N/A</v>
      </c>
      <c r="B66" s="54" t="e">
        <f t="shared" si="1"/>
        <v>#N/A</v>
      </c>
      <c r="C66" s="55" t="e">
        <f t="shared" ca="1" si="6"/>
        <v>#N/A</v>
      </c>
      <c r="D66" s="56" t="e">
        <f t="shared" si="2"/>
        <v>#N/A</v>
      </c>
      <c r="E66" s="56" t="e">
        <f>IF(ISERROR(A66),NA(),SUM(D$24:D66))</f>
        <v>#N/A</v>
      </c>
      <c r="F66" s="56" t="e">
        <f t="shared" si="3"/>
        <v>#N/A</v>
      </c>
      <c r="G66" s="56" t="e">
        <f>IF(ISERROR(A66),NA(),SUM(F$24:F66))</f>
        <v>#N/A</v>
      </c>
      <c r="H66" s="57" t="e">
        <f t="shared" si="4"/>
        <v>#N/A</v>
      </c>
      <c r="I66" s="48"/>
      <c r="J66" s="48"/>
      <c r="K66" s="48"/>
      <c r="L66" s="48"/>
      <c r="M66" s="48"/>
      <c r="N66" s="48"/>
    </row>
    <row r="67" spans="1:14" x14ac:dyDescent="0.25">
      <c r="A67" s="53" t="e">
        <f t="shared" si="5"/>
        <v>#N/A</v>
      </c>
      <c r="B67" s="54" t="e">
        <f t="shared" si="1"/>
        <v>#N/A</v>
      </c>
      <c r="C67" s="55" t="e">
        <f t="shared" ca="1" si="6"/>
        <v>#N/A</v>
      </c>
      <c r="D67" s="56" t="e">
        <f t="shared" si="2"/>
        <v>#N/A</v>
      </c>
      <c r="E67" s="56" t="e">
        <f>IF(ISERROR(A67),NA(),SUM(D$24:D67))</f>
        <v>#N/A</v>
      </c>
      <c r="F67" s="56" t="e">
        <f t="shared" si="3"/>
        <v>#N/A</v>
      </c>
      <c r="G67" s="56" t="e">
        <f>IF(ISERROR(A67),NA(),SUM(F$24:F67))</f>
        <v>#N/A</v>
      </c>
      <c r="H67" s="57" t="e">
        <f t="shared" si="4"/>
        <v>#N/A</v>
      </c>
      <c r="I67" s="48"/>
      <c r="J67" s="48"/>
      <c r="K67" s="48"/>
      <c r="L67" s="48"/>
      <c r="M67" s="48"/>
      <c r="N67" s="48"/>
    </row>
    <row r="68" spans="1:14" x14ac:dyDescent="0.25">
      <c r="A68" s="53" t="e">
        <f t="shared" si="5"/>
        <v>#N/A</v>
      </c>
      <c r="B68" s="54" t="e">
        <f t="shared" si="1"/>
        <v>#N/A</v>
      </c>
      <c r="C68" s="55" t="e">
        <f t="shared" ca="1" si="6"/>
        <v>#N/A</v>
      </c>
      <c r="D68" s="56" t="e">
        <f t="shared" si="2"/>
        <v>#N/A</v>
      </c>
      <c r="E68" s="56" t="e">
        <f>IF(ISERROR(A68),NA(),SUM(D$24:D68))</f>
        <v>#N/A</v>
      </c>
      <c r="F68" s="56" t="e">
        <f t="shared" si="3"/>
        <v>#N/A</v>
      </c>
      <c r="G68" s="56" t="e">
        <f>IF(ISERROR(A68),NA(),SUM(F$24:F68))</f>
        <v>#N/A</v>
      </c>
      <c r="H68" s="57" t="e">
        <f t="shared" si="4"/>
        <v>#N/A</v>
      </c>
      <c r="I68" s="48"/>
      <c r="J68" s="48"/>
      <c r="K68" s="48"/>
      <c r="L68" s="48"/>
      <c r="M68" s="48"/>
      <c r="N68" s="48"/>
    </row>
    <row r="69" spans="1:14" x14ac:dyDescent="0.25">
      <c r="A69" s="53" t="e">
        <f t="shared" si="5"/>
        <v>#N/A</v>
      </c>
      <c r="B69" s="54" t="e">
        <f t="shared" si="1"/>
        <v>#N/A</v>
      </c>
      <c r="C69" s="55" t="e">
        <f t="shared" ca="1" si="6"/>
        <v>#N/A</v>
      </c>
      <c r="D69" s="56" t="e">
        <f t="shared" si="2"/>
        <v>#N/A</v>
      </c>
      <c r="E69" s="56" t="e">
        <f>IF(ISERROR(A69),NA(),SUM(D$24:D69))</f>
        <v>#N/A</v>
      </c>
      <c r="F69" s="56" t="e">
        <f t="shared" si="3"/>
        <v>#N/A</v>
      </c>
      <c r="G69" s="56" t="e">
        <f>IF(ISERROR(A69),NA(),SUM(F$24:F69))</f>
        <v>#N/A</v>
      </c>
      <c r="H69" s="57" t="e">
        <f t="shared" si="4"/>
        <v>#N/A</v>
      </c>
      <c r="I69" s="48"/>
      <c r="J69" s="48"/>
      <c r="K69" s="48"/>
      <c r="L69" s="48"/>
      <c r="M69" s="48"/>
      <c r="N69" s="48"/>
    </row>
    <row r="70" spans="1:14" x14ac:dyDescent="0.25">
      <c r="A70" s="53" t="e">
        <f t="shared" si="5"/>
        <v>#N/A</v>
      </c>
      <c r="B70" s="54" t="e">
        <f t="shared" si="1"/>
        <v>#N/A</v>
      </c>
      <c r="C70" s="55" t="e">
        <f t="shared" ca="1" si="6"/>
        <v>#N/A</v>
      </c>
      <c r="D70" s="56" t="e">
        <f t="shared" si="2"/>
        <v>#N/A</v>
      </c>
      <c r="E70" s="56" t="e">
        <f>IF(ISERROR(A70),NA(),SUM(D$24:D70))</f>
        <v>#N/A</v>
      </c>
      <c r="F70" s="56" t="e">
        <f t="shared" si="3"/>
        <v>#N/A</v>
      </c>
      <c r="G70" s="56" t="e">
        <f>IF(ISERROR(A70),NA(),SUM(F$24:F70))</f>
        <v>#N/A</v>
      </c>
      <c r="H70" s="57" t="e">
        <f t="shared" si="4"/>
        <v>#N/A</v>
      </c>
      <c r="I70" s="48"/>
      <c r="J70" s="48"/>
      <c r="K70" s="48"/>
      <c r="L70" s="48"/>
      <c r="M70" s="48"/>
      <c r="N70" s="48"/>
    </row>
    <row r="71" spans="1:14" x14ac:dyDescent="0.25">
      <c r="A71" s="53" t="e">
        <f t="shared" si="5"/>
        <v>#N/A</v>
      </c>
      <c r="B71" s="54" t="e">
        <f t="shared" si="1"/>
        <v>#N/A</v>
      </c>
      <c r="C71" s="55" t="e">
        <f t="shared" ca="1" si="6"/>
        <v>#N/A</v>
      </c>
      <c r="D71" s="56" t="e">
        <f t="shared" si="2"/>
        <v>#N/A</v>
      </c>
      <c r="E71" s="56" t="e">
        <f>IF(ISERROR(A71),NA(),SUM(D$24:D71))</f>
        <v>#N/A</v>
      </c>
      <c r="F71" s="56" t="e">
        <f t="shared" si="3"/>
        <v>#N/A</v>
      </c>
      <c r="G71" s="56" t="e">
        <f>IF(ISERROR(A71),NA(),SUM(F$24:F71))</f>
        <v>#N/A</v>
      </c>
      <c r="H71" s="57" t="e">
        <f t="shared" si="4"/>
        <v>#N/A</v>
      </c>
      <c r="I71" s="48"/>
      <c r="J71" s="48"/>
      <c r="K71" s="48"/>
      <c r="L71" s="48"/>
      <c r="M71" s="48"/>
      <c r="N71" s="48"/>
    </row>
    <row r="72" spans="1:14" x14ac:dyDescent="0.25">
      <c r="A72" s="53" t="e">
        <f t="shared" si="5"/>
        <v>#N/A</v>
      </c>
      <c r="B72" s="54" t="e">
        <f t="shared" si="1"/>
        <v>#N/A</v>
      </c>
      <c r="C72" s="55" t="e">
        <f t="shared" ca="1" si="6"/>
        <v>#N/A</v>
      </c>
      <c r="D72" s="56" t="e">
        <f t="shared" si="2"/>
        <v>#N/A</v>
      </c>
      <c r="E72" s="56" t="e">
        <f>IF(ISERROR(A72),NA(),SUM(D$24:D72))</f>
        <v>#N/A</v>
      </c>
      <c r="F72" s="56" t="e">
        <f t="shared" si="3"/>
        <v>#N/A</v>
      </c>
      <c r="G72" s="56" t="e">
        <f>IF(ISERROR(A72),NA(),SUM(F$24:F72))</f>
        <v>#N/A</v>
      </c>
      <c r="H72" s="57" t="e">
        <f t="shared" si="4"/>
        <v>#N/A</v>
      </c>
      <c r="I72" s="48"/>
      <c r="J72" s="48"/>
      <c r="K72" s="48"/>
      <c r="L72" s="48"/>
      <c r="M72" s="48"/>
      <c r="N72" s="48"/>
    </row>
    <row r="73" spans="1:14" x14ac:dyDescent="0.25">
      <c r="A73" s="53" t="e">
        <f t="shared" si="5"/>
        <v>#N/A</v>
      </c>
      <c r="B73" s="54" t="e">
        <f t="shared" si="1"/>
        <v>#N/A</v>
      </c>
      <c r="C73" s="55" t="e">
        <f t="shared" ca="1" si="6"/>
        <v>#N/A</v>
      </c>
      <c r="D73" s="56" t="e">
        <f t="shared" si="2"/>
        <v>#N/A</v>
      </c>
      <c r="E73" s="56" t="e">
        <f>IF(ISERROR(A73),NA(),SUM(D$24:D73))</f>
        <v>#N/A</v>
      </c>
      <c r="F73" s="56" t="e">
        <f t="shared" si="3"/>
        <v>#N/A</v>
      </c>
      <c r="G73" s="56" t="e">
        <f>IF(ISERROR(A73),NA(),SUM(F$24:F73))</f>
        <v>#N/A</v>
      </c>
      <c r="H73" s="57" t="e">
        <f t="shared" si="4"/>
        <v>#N/A</v>
      </c>
      <c r="I73" s="48"/>
      <c r="J73" s="48"/>
      <c r="K73" s="48"/>
      <c r="L73" s="48"/>
      <c r="M73" s="48"/>
      <c r="N73" s="48"/>
    </row>
    <row r="74" spans="1:14" x14ac:dyDescent="0.25">
      <c r="A74" s="53" t="e">
        <f t="shared" si="5"/>
        <v>#N/A</v>
      </c>
      <c r="B74" s="54" t="e">
        <f t="shared" si="1"/>
        <v>#N/A</v>
      </c>
      <c r="C74" s="55" t="e">
        <f t="shared" ca="1" si="6"/>
        <v>#N/A</v>
      </c>
      <c r="D74" s="56" t="e">
        <f t="shared" si="2"/>
        <v>#N/A</v>
      </c>
      <c r="E74" s="56" t="e">
        <f>IF(ISERROR(A74),NA(),SUM(D$24:D74))</f>
        <v>#N/A</v>
      </c>
      <c r="F74" s="56" t="e">
        <f t="shared" si="3"/>
        <v>#N/A</v>
      </c>
      <c r="G74" s="56" t="e">
        <f>IF(ISERROR(A74),NA(),SUM(F$24:F74))</f>
        <v>#N/A</v>
      </c>
      <c r="H74" s="57" t="e">
        <f t="shared" si="4"/>
        <v>#N/A</v>
      </c>
      <c r="I74" s="48"/>
      <c r="J74" s="48"/>
      <c r="K74" s="48"/>
      <c r="L74" s="48"/>
      <c r="M74" s="48"/>
      <c r="N74" s="48"/>
    </row>
    <row r="75" spans="1:14" x14ac:dyDescent="0.25">
      <c r="A75" s="53" t="e">
        <f t="shared" si="5"/>
        <v>#N/A</v>
      </c>
      <c r="B75" s="54" t="e">
        <f t="shared" si="1"/>
        <v>#N/A</v>
      </c>
      <c r="C75" s="55" t="e">
        <f t="shared" ca="1" si="6"/>
        <v>#N/A</v>
      </c>
      <c r="D75" s="56" t="e">
        <f t="shared" si="2"/>
        <v>#N/A</v>
      </c>
      <c r="E75" s="56" t="e">
        <f>IF(ISERROR(A75),NA(),SUM(D$24:D75))</f>
        <v>#N/A</v>
      </c>
      <c r="F75" s="56" t="e">
        <f t="shared" si="3"/>
        <v>#N/A</v>
      </c>
      <c r="G75" s="56" t="e">
        <f>IF(ISERROR(A75),NA(),SUM(F$24:F75))</f>
        <v>#N/A</v>
      </c>
      <c r="H75" s="57" t="e">
        <f t="shared" si="4"/>
        <v>#N/A</v>
      </c>
      <c r="I75" s="48"/>
      <c r="J75" s="48"/>
      <c r="K75" s="48"/>
      <c r="L75" s="48"/>
      <c r="M75" s="48"/>
      <c r="N75" s="48"/>
    </row>
    <row r="76" spans="1:14" x14ac:dyDescent="0.25">
      <c r="A76" s="53" t="e">
        <f t="shared" si="5"/>
        <v>#N/A</v>
      </c>
      <c r="B76" s="54" t="e">
        <f t="shared" si="1"/>
        <v>#N/A</v>
      </c>
      <c r="C76" s="55" t="e">
        <f t="shared" ca="1" si="6"/>
        <v>#N/A</v>
      </c>
      <c r="D76" s="56" t="e">
        <f t="shared" si="2"/>
        <v>#N/A</v>
      </c>
      <c r="E76" s="56" t="e">
        <f>IF(ISERROR(A76),NA(),SUM(D$24:D76))</f>
        <v>#N/A</v>
      </c>
      <c r="F76" s="56" t="e">
        <f t="shared" si="3"/>
        <v>#N/A</v>
      </c>
      <c r="G76" s="56" t="e">
        <f>IF(ISERROR(A76),NA(),SUM(F$24:F76))</f>
        <v>#N/A</v>
      </c>
      <c r="H76" s="57" t="e">
        <f t="shared" si="4"/>
        <v>#N/A</v>
      </c>
      <c r="I76" s="48"/>
      <c r="J76" s="48"/>
      <c r="K76" s="48"/>
      <c r="L76" s="48"/>
      <c r="M76" s="48"/>
      <c r="N76" s="48"/>
    </row>
    <row r="77" spans="1:14" x14ac:dyDescent="0.25">
      <c r="A77" s="53" t="e">
        <f t="shared" si="5"/>
        <v>#N/A</v>
      </c>
      <c r="B77" s="54" t="e">
        <f t="shared" si="1"/>
        <v>#N/A</v>
      </c>
      <c r="C77" s="55" t="e">
        <f t="shared" ca="1" si="6"/>
        <v>#N/A</v>
      </c>
      <c r="D77" s="56" t="e">
        <f t="shared" si="2"/>
        <v>#N/A</v>
      </c>
      <c r="E77" s="56" t="e">
        <f>IF(ISERROR(A77),NA(),SUM(D$24:D77))</f>
        <v>#N/A</v>
      </c>
      <c r="F77" s="56" t="e">
        <f t="shared" si="3"/>
        <v>#N/A</v>
      </c>
      <c r="G77" s="56" t="e">
        <f>IF(ISERROR(A77),NA(),SUM(F$24:F77))</f>
        <v>#N/A</v>
      </c>
      <c r="H77" s="57" t="e">
        <f t="shared" si="4"/>
        <v>#N/A</v>
      </c>
      <c r="I77" s="48"/>
      <c r="J77" s="48"/>
      <c r="K77" s="48"/>
      <c r="L77" s="48"/>
      <c r="M77" s="48"/>
      <c r="N77" s="48"/>
    </row>
    <row r="78" spans="1:14" x14ac:dyDescent="0.25">
      <c r="A78" s="53" t="e">
        <f t="shared" si="5"/>
        <v>#N/A</v>
      </c>
      <c r="B78" s="54" t="e">
        <f t="shared" si="1"/>
        <v>#N/A</v>
      </c>
      <c r="C78" s="55" t="e">
        <f t="shared" ca="1" si="6"/>
        <v>#N/A</v>
      </c>
      <c r="D78" s="56" t="e">
        <f t="shared" si="2"/>
        <v>#N/A</v>
      </c>
      <c r="E78" s="56" t="e">
        <f>IF(ISERROR(A78),NA(),SUM(D$24:D78))</f>
        <v>#N/A</v>
      </c>
      <c r="F78" s="56" t="e">
        <f t="shared" si="3"/>
        <v>#N/A</v>
      </c>
      <c r="G78" s="56" t="e">
        <f>IF(ISERROR(A78),NA(),SUM(F$24:F78))</f>
        <v>#N/A</v>
      </c>
      <c r="H78" s="57" t="e">
        <f t="shared" si="4"/>
        <v>#N/A</v>
      </c>
      <c r="I78" s="48"/>
      <c r="J78" s="48"/>
      <c r="K78" s="48"/>
      <c r="L78" s="48"/>
      <c r="M78" s="48"/>
      <c r="N78" s="48"/>
    </row>
    <row r="79" spans="1:14" x14ac:dyDescent="0.25">
      <c r="A79" s="53" t="e">
        <f t="shared" si="5"/>
        <v>#N/A</v>
      </c>
      <c r="B79" s="54" t="e">
        <f t="shared" si="1"/>
        <v>#N/A</v>
      </c>
      <c r="C79" s="55" t="e">
        <f t="shared" ca="1" si="6"/>
        <v>#N/A</v>
      </c>
      <c r="D79" s="56" t="e">
        <f t="shared" si="2"/>
        <v>#N/A</v>
      </c>
      <c r="E79" s="56" t="e">
        <f>IF(ISERROR(A79),NA(),SUM(D$24:D79))</f>
        <v>#N/A</v>
      </c>
      <c r="F79" s="56" t="e">
        <f t="shared" si="3"/>
        <v>#N/A</v>
      </c>
      <c r="G79" s="56" t="e">
        <f>IF(ISERROR(A79),NA(),SUM(F$24:F79))</f>
        <v>#N/A</v>
      </c>
      <c r="H79" s="57" t="e">
        <f t="shared" si="4"/>
        <v>#N/A</v>
      </c>
      <c r="I79" s="48"/>
      <c r="J79" s="48"/>
      <c r="K79" s="48"/>
      <c r="L79" s="48"/>
      <c r="M79" s="48"/>
      <c r="N79" s="48"/>
    </row>
    <row r="80" spans="1:14" x14ac:dyDescent="0.25">
      <c r="A80" s="53" t="e">
        <f t="shared" si="5"/>
        <v>#N/A</v>
      </c>
      <c r="B80" s="54" t="e">
        <f t="shared" si="1"/>
        <v>#N/A</v>
      </c>
      <c r="C80" s="55" t="e">
        <f t="shared" ca="1" si="6"/>
        <v>#N/A</v>
      </c>
      <c r="D80" s="56" t="e">
        <f t="shared" si="2"/>
        <v>#N/A</v>
      </c>
      <c r="E80" s="56" t="e">
        <f>IF(ISERROR(A80),NA(),SUM(D$24:D80))</f>
        <v>#N/A</v>
      </c>
      <c r="F80" s="56" t="e">
        <f t="shared" si="3"/>
        <v>#N/A</v>
      </c>
      <c r="G80" s="56" t="e">
        <f>IF(ISERROR(A80),NA(),SUM(F$24:F80))</f>
        <v>#N/A</v>
      </c>
      <c r="H80" s="57" t="e">
        <f t="shared" si="4"/>
        <v>#N/A</v>
      </c>
      <c r="I80" s="48"/>
      <c r="J80" s="48"/>
      <c r="K80" s="48"/>
      <c r="L80" s="48"/>
      <c r="M80" s="48"/>
      <c r="N80" s="48"/>
    </row>
    <row r="81" spans="1:49" x14ac:dyDescent="0.25">
      <c r="A81" s="53" t="e">
        <f t="shared" si="5"/>
        <v>#N/A</v>
      </c>
      <c r="B81" s="54" t="e">
        <f t="shared" si="1"/>
        <v>#N/A</v>
      </c>
      <c r="C81" s="55" t="e">
        <f t="shared" ca="1" si="6"/>
        <v>#N/A</v>
      </c>
      <c r="D81" s="56" t="e">
        <f t="shared" si="2"/>
        <v>#N/A</v>
      </c>
      <c r="E81" s="56" t="e">
        <f>IF(ISERROR(A81),NA(),SUM(D$24:D81))</f>
        <v>#N/A</v>
      </c>
      <c r="F81" s="56" t="e">
        <f t="shared" si="3"/>
        <v>#N/A</v>
      </c>
      <c r="G81" s="56" t="e">
        <f>IF(ISERROR(A81),NA(),SUM(F$24:F81))</f>
        <v>#N/A</v>
      </c>
      <c r="H81" s="57" t="e">
        <f t="shared" si="4"/>
        <v>#N/A</v>
      </c>
      <c r="I81" s="48"/>
      <c r="J81" s="48"/>
      <c r="K81" s="48"/>
      <c r="L81" s="48"/>
      <c r="M81" s="48"/>
      <c r="N81" s="48"/>
    </row>
    <row r="82" spans="1:49" x14ac:dyDescent="0.25">
      <c r="A82" s="53" t="e">
        <f t="shared" si="5"/>
        <v>#N/A</v>
      </c>
      <c r="B82" s="54" t="e">
        <f t="shared" si="1"/>
        <v>#N/A</v>
      </c>
      <c r="C82" s="55" t="e">
        <f t="shared" ca="1" si="6"/>
        <v>#N/A</v>
      </c>
      <c r="D82" s="56" t="e">
        <f t="shared" si="2"/>
        <v>#N/A</v>
      </c>
      <c r="E82" s="56" t="e">
        <f>IF(ISERROR(A82),NA(),SUM(D$24:D82))</f>
        <v>#N/A</v>
      </c>
      <c r="F82" s="56" t="e">
        <f t="shared" si="3"/>
        <v>#N/A</v>
      </c>
      <c r="G82" s="56" t="e">
        <f>IF(ISERROR(A82),NA(),SUM(F$24:F82))</f>
        <v>#N/A</v>
      </c>
      <c r="H82" s="57" t="e">
        <f t="shared" si="4"/>
        <v>#N/A</v>
      </c>
      <c r="I82" s="48"/>
      <c r="J82" s="48"/>
      <c r="K82" s="48"/>
      <c r="L82" s="48"/>
      <c r="M82" s="48"/>
      <c r="N82" s="48"/>
    </row>
    <row r="83" spans="1:49" x14ac:dyDescent="0.25">
      <c r="A83" s="53" t="e">
        <f t="shared" si="5"/>
        <v>#N/A</v>
      </c>
      <c r="B83" s="54" t="e">
        <f t="shared" si="1"/>
        <v>#N/A</v>
      </c>
      <c r="C83" s="55" t="e">
        <f t="shared" ca="1" si="6"/>
        <v>#N/A</v>
      </c>
      <c r="D83" s="56" t="e">
        <f t="shared" si="2"/>
        <v>#N/A</v>
      </c>
      <c r="E83" s="56" t="e">
        <f>IF(ISERROR(A83),NA(),SUM(D$24:D83))</f>
        <v>#N/A</v>
      </c>
      <c r="F83" s="56" t="e">
        <f t="shared" si="3"/>
        <v>#N/A</v>
      </c>
      <c r="G83" s="56" t="e">
        <f>IF(ISERROR(A83),NA(),SUM(F$24:F83))</f>
        <v>#N/A</v>
      </c>
      <c r="H83" s="57" t="e">
        <f t="shared" si="4"/>
        <v>#N/A</v>
      </c>
      <c r="I83" s="48"/>
      <c r="J83" s="48"/>
      <c r="K83" s="48"/>
      <c r="L83" s="48"/>
      <c r="M83" s="48"/>
      <c r="N83" s="48"/>
    </row>
    <row r="84" spans="1:49" ht="13.8" thickBot="1" x14ac:dyDescent="0.3">
      <c r="A84" s="24" t="e">
        <f t="shared" si="5"/>
        <v>#N/A</v>
      </c>
      <c r="B84" s="58" t="e">
        <f t="shared" si="1"/>
        <v>#N/A</v>
      </c>
      <c r="C84" s="59" t="e">
        <f t="shared" ca="1" si="6"/>
        <v>#N/A</v>
      </c>
      <c r="D84" s="60" t="e">
        <f t="shared" si="2"/>
        <v>#N/A</v>
      </c>
      <c r="E84" s="60" t="e">
        <f>IF(ISERROR(A84),NA(),SUM(D$24:D84))</f>
        <v>#N/A</v>
      </c>
      <c r="F84" s="60" t="e">
        <f t="shared" si="3"/>
        <v>#N/A</v>
      </c>
      <c r="G84" s="60" t="e">
        <f>IF(ISERROR(A84),NA(),SUM(F$24:F84))</f>
        <v>#N/A</v>
      </c>
      <c r="H84" s="61" t="e">
        <f t="shared" si="4"/>
        <v>#N/A</v>
      </c>
      <c r="I84" s="48"/>
      <c r="J84" s="48"/>
      <c r="K84" s="48"/>
      <c r="L84" s="48"/>
      <c r="M84" s="48"/>
      <c r="N84" s="48"/>
    </row>
    <row r="85" spans="1:49" x14ac:dyDescent="0.25">
      <c r="A85" s="8"/>
      <c r="B85" s="8"/>
      <c r="C85" s="8"/>
      <c r="D85" s="62"/>
      <c r="E85" s="62"/>
      <c r="F85" s="62"/>
      <c r="G85" s="62"/>
      <c r="H85" s="62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1:49" x14ac:dyDescent="0.25">
      <c r="A86" s="8"/>
      <c r="B86" s="8"/>
      <c r="C86" s="8"/>
      <c r="D86" s="62"/>
      <c r="E86" s="62"/>
      <c r="F86" s="62"/>
      <c r="G86" s="62"/>
      <c r="H86" s="62"/>
      <c r="AN86" s="8"/>
      <c r="AO86" s="8"/>
      <c r="AP86" s="8"/>
      <c r="AQ86" s="8"/>
      <c r="AR86" s="8"/>
      <c r="AS86" s="8"/>
      <c r="AT86" s="8"/>
      <c r="AU86" s="8"/>
      <c r="AV86" s="8"/>
      <c r="AW86" s="8"/>
    </row>
    <row r="87" spans="1:49" x14ac:dyDescent="0.25">
      <c r="A87" s="8"/>
      <c r="B87" s="8"/>
      <c r="C87" s="8"/>
      <c r="D87" s="62"/>
      <c r="E87" s="62"/>
      <c r="F87" s="62"/>
      <c r="G87" s="62"/>
      <c r="H87" s="62"/>
      <c r="AN87" s="8"/>
      <c r="AO87" s="8"/>
      <c r="AP87" s="8"/>
      <c r="AQ87" s="8"/>
      <c r="AR87" s="8"/>
      <c r="AS87" s="8"/>
      <c r="AT87" s="8"/>
      <c r="AU87" s="8"/>
      <c r="AV87" s="8"/>
      <c r="AW87" s="8"/>
    </row>
    <row r="88" spans="1:49" x14ac:dyDescent="0.25">
      <c r="A88" s="8"/>
      <c r="B88" s="8"/>
      <c r="C88" s="8"/>
      <c r="D88" s="62"/>
      <c r="E88" s="62"/>
      <c r="F88" s="62"/>
      <c r="G88" s="62"/>
      <c r="H88" s="62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pans="1:49" x14ac:dyDescent="0.25">
      <c r="A89" s="8"/>
      <c r="B89" s="8"/>
      <c r="C89" s="8"/>
      <c r="D89" s="62"/>
      <c r="E89" s="62"/>
      <c r="F89" s="62"/>
      <c r="G89" s="62"/>
      <c r="H89" s="62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1:49" x14ac:dyDescent="0.25">
      <c r="A90" s="8"/>
      <c r="B90" s="8"/>
      <c r="C90" s="8"/>
      <c r="D90" s="62"/>
      <c r="E90" s="62"/>
      <c r="F90" s="62"/>
      <c r="G90" s="62"/>
      <c r="H90" s="62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pans="1:49" x14ac:dyDescent="0.25">
      <c r="A91" s="8"/>
      <c r="B91" s="8"/>
      <c r="C91" s="8"/>
      <c r="D91" s="62"/>
      <c r="E91" s="62"/>
      <c r="F91" s="62"/>
      <c r="G91" s="62"/>
      <c r="H91" s="62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pans="1:49" x14ac:dyDescent="0.25">
      <c r="A92" s="8"/>
      <c r="B92" s="8"/>
      <c r="C92" s="8"/>
      <c r="D92" s="62"/>
      <c r="E92" s="62"/>
      <c r="F92" s="62"/>
      <c r="G92" s="62"/>
      <c r="H92" s="62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pans="1:49" x14ac:dyDescent="0.25">
      <c r="A93" s="8"/>
      <c r="B93" s="8"/>
      <c r="C93" s="8"/>
      <c r="D93" s="62"/>
      <c r="E93" s="62"/>
      <c r="F93" s="62"/>
      <c r="G93" s="62"/>
      <c r="H93" s="62"/>
      <c r="AN93" s="8"/>
      <c r="AO93" s="8"/>
      <c r="AP93" s="8"/>
      <c r="AQ93" s="8"/>
      <c r="AR93" s="8"/>
      <c r="AS93" s="8"/>
      <c r="AT93" s="8"/>
      <c r="AU93" s="8"/>
      <c r="AV93" s="8"/>
      <c r="AW93" s="8"/>
    </row>
    <row r="94" spans="1:49" x14ac:dyDescent="0.25">
      <c r="A94" s="8"/>
      <c r="B94" s="8"/>
      <c r="C94" s="8"/>
      <c r="D94" s="62"/>
      <c r="E94" s="62"/>
      <c r="F94" s="62"/>
      <c r="G94" s="62"/>
      <c r="H94" s="62"/>
      <c r="AN94" s="8"/>
      <c r="AO94" s="8"/>
      <c r="AP94" s="8"/>
      <c r="AQ94" s="8"/>
      <c r="AR94" s="8"/>
      <c r="AS94" s="8"/>
      <c r="AT94" s="8"/>
      <c r="AU94" s="8"/>
      <c r="AV94" s="8"/>
      <c r="AW94" s="8"/>
    </row>
    <row r="95" spans="1:49" x14ac:dyDescent="0.25">
      <c r="A95" s="8"/>
      <c r="B95" s="8"/>
      <c r="C95" s="8"/>
      <c r="D95" s="62"/>
      <c r="E95" s="62"/>
      <c r="F95" s="62"/>
      <c r="G95" s="62"/>
      <c r="H95" s="62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x14ac:dyDescent="0.25">
      <c r="A96" s="8"/>
      <c r="B96" s="8"/>
      <c r="C96" s="8"/>
      <c r="D96" s="62"/>
      <c r="E96" s="62"/>
      <c r="F96" s="62"/>
      <c r="G96" s="62"/>
      <c r="H96" s="62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pans="1:49" x14ac:dyDescent="0.25">
      <c r="A97" s="8"/>
      <c r="B97" s="8"/>
      <c r="C97" s="8"/>
      <c r="D97" s="62"/>
      <c r="E97" s="62"/>
      <c r="F97" s="62"/>
      <c r="G97" s="62"/>
      <c r="H97" s="62"/>
      <c r="AN97" s="8"/>
      <c r="AO97" s="8"/>
      <c r="AP97" s="8"/>
      <c r="AQ97" s="8"/>
      <c r="AR97" s="8"/>
      <c r="AS97" s="8"/>
      <c r="AT97" s="8"/>
      <c r="AU97" s="8"/>
      <c r="AV97" s="8"/>
      <c r="AW97" s="8"/>
    </row>
    <row r="98" spans="1:49" x14ac:dyDescent="0.25">
      <c r="A98" s="8"/>
      <c r="B98" s="8"/>
      <c r="C98" s="8"/>
      <c r="D98" s="62"/>
      <c r="E98" s="62"/>
      <c r="F98" s="62"/>
      <c r="G98" s="62"/>
      <c r="H98" s="62"/>
      <c r="AN98" s="8"/>
      <c r="AO98" s="8"/>
      <c r="AP98" s="8"/>
      <c r="AQ98" s="8"/>
      <c r="AR98" s="8"/>
      <c r="AS98" s="8"/>
      <c r="AT98" s="8"/>
      <c r="AU98" s="8"/>
      <c r="AV98" s="8"/>
      <c r="AW98" s="8"/>
    </row>
    <row r="99" spans="1:49" x14ac:dyDescent="0.25">
      <c r="A99" s="8"/>
      <c r="B99" s="8"/>
      <c r="C99" s="8"/>
      <c r="D99" s="62"/>
      <c r="E99" s="62"/>
      <c r="F99" s="62"/>
      <c r="G99" s="62"/>
      <c r="H99" s="62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x14ac:dyDescent="0.25">
      <c r="A100" s="8"/>
      <c r="B100" s="8"/>
      <c r="C100" s="8"/>
      <c r="D100" s="62"/>
      <c r="E100" s="62"/>
      <c r="F100" s="62"/>
      <c r="G100" s="62"/>
      <c r="H100" s="62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pans="1:49" x14ac:dyDescent="0.25">
      <c r="A101" s="8"/>
      <c r="B101" s="8"/>
      <c r="C101" s="8"/>
      <c r="D101" s="62"/>
      <c r="E101" s="62"/>
      <c r="F101" s="62"/>
      <c r="G101" s="62"/>
      <c r="H101" s="62"/>
      <c r="AN101" s="8"/>
      <c r="AO101" s="8"/>
      <c r="AP101" s="8"/>
      <c r="AQ101" s="8"/>
      <c r="AR101" s="8"/>
      <c r="AS101" s="8"/>
      <c r="AT101" s="8"/>
      <c r="AU101" s="8"/>
      <c r="AV101" s="8"/>
      <c r="AW101" s="8"/>
    </row>
    <row r="102" spans="1:49" x14ac:dyDescent="0.25">
      <c r="A102" s="8"/>
      <c r="B102" s="8"/>
      <c r="C102" s="8"/>
      <c r="D102" s="62"/>
      <c r="E102" s="62"/>
      <c r="F102" s="62"/>
      <c r="G102" s="62"/>
      <c r="H102" s="62"/>
      <c r="AN102" s="8"/>
      <c r="AO102" s="8"/>
      <c r="AP102" s="8"/>
      <c r="AQ102" s="8"/>
      <c r="AR102" s="8"/>
      <c r="AS102" s="8"/>
      <c r="AT102" s="8"/>
      <c r="AU102" s="8"/>
      <c r="AV102" s="8"/>
      <c r="AW102" s="8"/>
    </row>
    <row r="103" spans="1:49" x14ac:dyDescent="0.25">
      <c r="A103" s="8"/>
      <c r="B103" s="8"/>
      <c r="C103" s="8"/>
      <c r="D103" s="62"/>
      <c r="E103" s="62"/>
      <c r="F103" s="62"/>
      <c r="G103" s="62"/>
      <c r="H103" s="62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pans="1:49" x14ac:dyDescent="0.25">
      <c r="A104" s="8"/>
      <c r="B104" s="8"/>
      <c r="C104" s="8"/>
      <c r="D104" s="62"/>
      <c r="E104" s="62"/>
      <c r="F104" s="62"/>
      <c r="G104" s="62"/>
      <c r="H104" s="62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pans="1:49" x14ac:dyDescent="0.25">
      <c r="A105" s="8"/>
      <c r="B105" s="8"/>
      <c r="C105" s="8"/>
      <c r="D105" s="62"/>
      <c r="E105" s="62"/>
      <c r="F105" s="62"/>
      <c r="G105" s="62"/>
      <c r="H105" s="62"/>
      <c r="AN105" s="8"/>
      <c r="AO105" s="8"/>
      <c r="AP105" s="8"/>
      <c r="AQ105" s="8"/>
      <c r="AR105" s="8"/>
      <c r="AS105" s="8"/>
      <c r="AT105" s="8"/>
      <c r="AU105" s="8"/>
      <c r="AV105" s="8"/>
      <c r="AW105" s="8"/>
    </row>
    <row r="106" spans="1:49" x14ac:dyDescent="0.25">
      <c r="A106" s="8"/>
      <c r="B106" s="8"/>
      <c r="C106" s="8"/>
      <c r="D106" s="62"/>
      <c r="E106" s="62"/>
      <c r="F106" s="62"/>
      <c r="G106" s="62"/>
      <c r="H106" s="62"/>
      <c r="AN106" s="8"/>
      <c r="AO106" s="8"/>
      <c r="AP106" s="8"/>
      <c r="AQ106" s="8"/>
      <c r="AR106" s="8"/>
      <c r="AS106" s="8"/>
      <c r="AT106" s="8"/>
      <c r="AU106" s="8"/>
      <c r="AV106" s="8"/>
      <c r="AW106" s="8"/>
    </row>
    <row r="107" spans="1:49" x14ac:dyDescent="0.25">
      <c r="A107" s="8"/>
      <c r="B107" s="8"/>
      <c r="C107" s="8"/>
      <c r="D107" s="62"/>
      <c r="E107" s="62"/>
      <c r="F107" s="62"/>
      <c r="G107" s="62"/>
      <c r="H107" s="62"/>
      <c r="AN107" s="8"/>
      <c r="AO107" s="8"/>
      <c r="AP107" s="8"/>
      <c r="AQ107" s="8"/>
      <c r="AR107" s="8"/>
      <c r="AS107" s="8"/>
      <c r="AT107" s="8"/>
      <c r="AU107" s="8"/>
      <c r="AV107" s="8"/>
      <c r="AW107" s="8"/>
    </row>
    <row r="108" spans="1:49" x14ac:dyDescent="0.25">
      <c r="A108" s="8"/>
      <c r="B108" s="8"/>
      <c r="C108" s="8"/>
      <c r="D108" s="62"/>
      <c r="E108" s="62"/>
      <c r="F108" s="62"/>
      <c r="G108" s="62"/>
      <c r="H108" s="62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x14ac:dyDescent="0.25">
      <c r="A109" s="8"/>
      <c r="B109" s="8"/>
      <c r="C109" s="8"/>
      <c r="D109" s="62"/>
      <c r="E109" s="62"/>
      <c r="F109" s="62"/>
      <c r="G109" s="62"/>
      <c r="H109" s="62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x14ac:dyDescent="0.25">
      <c r="A110" s="8"/>
      <c r="B110" s="8"/>
      <c r="C110" s="8"/>
      <c r="D110" s="62"/>
      <c r="E110" s="62"/>
      <c r="F110" s="62"/>
      <c r="G110" s="62"/>
      <c r="H110" s="62"/>
      <c r="AN110" s="8"/>
      <c r="AO110" s="8"/>
      <c r="AP110" s="8"/>
      <c r="AQ110" s="8"/>
      <c r="AR110" s="8"/>
      <c r="AS110" s="8"/>
      <c r="AT110" s="8"/>
      <c r="AU110" s="8"/>
      <c r="AV110" s="8"/>
      <c r="AW110" s="8"/>
    </row>
    <row r="111" spans="1:49" x14ac:dyDescent="0.25">
      <c r="A111" s="8"/>
      <c r="B111" s="8"/>
      <c r="C111" s="8"/>
      <c r="D111" s="62"/>
      <c r="E111" s="62"/>
      <c r="F111" s="62"/>
      <c r="G111" s="62"/>
      <c r="H111" s="62"/>
      <c r="AN111" s="8"/>
      <c r="AO111" s="8"/>
      <c r="AP111" s="8"/>
      <c r="AQ111" s="8"/>
      <c r="AR111" s="8"/>
      <c r="AS111" s="8"/>
      <c r="AT111" s="8"/>
      <c r="AU111" s="8"/>
      <c r="AV111" s="8"/>
      <c r="AW111" s="8"/>
    </row>
    <row r="112" spans="1:49" x14ac:dyDescent="0.25">
      <c r="A112" s="8"/>
      <c r="B112" s="8"/>
      <c r="C112" s="8"/>
      <c r="D112" s="62"/>
      <c r="E112" s="62"/>
      <c r="F112" s="62"/>
      <c r="G112" s="62"/>
      <c r="H112" s="62"/>
      <c r="AN112" s="8"/>
      <c r="AO112" s="8"/>
      <c r="AP112" s="8"/>
      <c r="AQ112" s="8"/>
      <c r="AR112" s="8"/>
      <c r="AS112" s="8"/>
      <c r="AT112" s="8"/>
      <c r="AU112" s="8"/>
      <c r="AV112" s="8"/>
      <c r="AW112" s="8"/>
    </row>
    <row r="113" spans="1:49" x14ac:dyDescent="0.25">
      <c r="A113" s="8"/>
      <c r="B113" s="8"/>
      <c r="C113" s="8"/>
      <c r="D113" s="62"/>
      <c r="E113" s="62"/>
      <c r="F113" s="62"/>
      <c r="G113" s="62"/>
      <c r="H113" s="62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x14ac:dyDescent="0.25">
      <c r="A114" s="8"/>
      <c r="B114" s="8"/>
      <c r="C114" s="8"/>
      <c r="D114" s="62"/>
      <c r="E114" s="62"/>
      <c r="F114" s="62"/>
      <c r="G114" s="62"/>
      <c r="H114" s="62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x14ac:dyDescent="0.25">
      <c r="A115" s="8"/>
      <c r="B115" s="8"/>
      <c r="C115" s="8"/>
      <c r="D115" s="62"/>
      <c r="E115" s="62"/>
      <c r="F115" s="62"/>
      <c r="G115" s="62"/>
      <c r="H115" s="62"/>
      <c r="AN115" s="8"/>
      <c r="AO115" s="8"/>
      <c r="AP115" s="8"/>
      <c r="AQ115" s="8"/>
      <c r="AR115" s="8"/>
      <c r="AS115" s="8"/>
      <c r="AT115" s="8"/>
      <c r="AU115" s="8"/>
      <c r="AV115" s="8"/>
      <c r="AW115" s="8"/>
    </row>
    <row r="116" spans="1:49" x14ac:dyDescent="0.25">
      <c r="A116" s="8"/>
      <c r="B116" s="8"/>
      <c r="C116" s="8"/>
      <c r="D116" s="62"/>
      <c r="E116" s="62"/>
      <c r="F116" s="62"/>
      <c r="G116" s="62"/>
      <c r="H116" s="62"/>
      <c r="AN116" s="8"/>
      <c r="AO116" s="8"/>
      <c r="AP116" s="8"/>
      <c r="AQ116" s="8"/>
      <c r="AR116" s="8"/>
      <c r="AS116" s="8"/>
      <c r="AT116" s="8"/>
      <c r="AU116" s="8"/>
      <c r="AV116" s="8"/>
      <c r="AW116" s="8"/>
    </row>
    <row r="117" spans="1:49" x14ac:dyDescent="0.25">
      <c r="A117" s="8"/>
      <c r="B117" s="8"/>
      <c r="C117" s="8"/>
      <c r="D117" s="62"/>
      <c r="E117" s="62"/>
      <c r="F117" s="62"/>
      <c r="G117" s="62"/>
      <c r="H117" s="62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x14ac:dyDescent="0.25">
      <c r="A118" s="8"/>
      <c r="B118" s="8"/>
      <c r="C118" s="8"/>
      <c r="D118" s="62"/>
      <c r="E118" s="62"/>
      <c r="F118" s="62"/>
      <c r="G118" s="62"/>
      <c r="H118" s="62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x14ac:dyDescent="0.25">
      <c r="A119" s="8"/>
      <c r="B119" s="8"/>
      <c r="C119" s="8"/>
      <c r="D119" s="62"/>
      <c r="E119" s="62"/>
      <c r="F119" s="62"/>
      <c r="G119" s="62"/>
      <c r="H119" s="62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x14ac:dyDescent="0.25">
      <c r="A120" s="8"/>
      <c r="B120" s="8"/>
      <c r="C120" s="8"/>
      <c r="D120" s="62"/>
      <c r="E120" s="62"/>
      <c r="F120" s="62"/>
      <c r="G120" s="62"/>
      <c r="H120" s="62"/>
      <c r="AN120" s="8"/>
      <c r="AO120" s="8"/>
      <c r="AP120" s="8"/>
      <c r="AQ120" s="8"/>
      <c r="AR120" s="8"/>
      <c r="AS120" s="8"/>
      <c r="AT120" s="8"/>
      <c r="AU120" s="8"/>
      <c r="AV120" s="8"/>
      <c r="AW120" s="8"/>
    </row>
    <row r="121" spans="1:49" x14ac:dyDescent="0.25">
      <c r="A121" s="8"/>
      <c r="B121" s="8"/>
      <c r="C121" s="8"/>
      <c r="D121" s="8"/>
      <c r="E121" s="8"/>
      <c r="F121" s="8"/>
      <c r="G121" s="8"/>
      <c r="H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</row>
    <row r="122" spans="1:49" x14ac:dyDescent="0.25">
      <c r="A122" s="8"/>
      <c r="B122" s="8"/>
      <c r="C122" s="8"/>
      <c r="D122" s="8"/>
      <c r="E122" s="8"/>
      <c r="F122" s="8"/>
      <c r="G122" s="8"/>
      <c r="H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</row>
    <row r="123" spans="1:49" x14ac:dyDescent="0.25">
      <c r="A123" s="8"/>
      <c r="B123" s="8"/>
      <c r="C123" s="8"/>
      <c r="D123" s="8"/>
      <c r="E123" s="8"/>
      <c r="F123" s="8"/>
      <c r="G123" s="8"/>
      <c r="H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</row>
    <row r="124" spans="1:49" x14ac:dyDescent="0.25">
      <c r="A124" s="8"/>
      <c r="B124" s="8"/>
      <c r="C124" s="8"/>
      <c r="D124" s="8"/>
      <c r="E124" s="8"/>
      <c r="F124" s="8"/>
      <c r="G124" s="8"/>
      <c r="H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</row>
    <row r="125" spans="1:49" x14ac:dyDescent="0.25">
      <c r="A125" s="8"/>
      <c r="B125" s="8"/>
      <c r="C125" s="8"/>
      <c r="D125" s="8"/>
      <c r="E125" s="8"/>
      <c r="F125" s="8"/>
      <c r="G125" s="8"/>
      <c r="H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</row>
    <row r="126" spans="1:49" x14ac:dyDescent="0.25">
      <c r="A126" s="8"/>
      <c r="B126" s="8"/>
      <c r="C126" s="8"/>
      <c r="D126" s="8"/>
      <c r="E126" s="8"/>
      <c r="F126" s="8"/>
      <c r="G126" s="8"/>
      <c r="H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</row>
    <row r="127" spans="1:49" x14ac:dyDescent="0.25">
      <c r="A127" s="8"/>
      <c r="B127" s="8"/>
      <c r="C127" s="8"/>
      <c r="D127" s="8"/>
      <c r="E127" s="8"/>
      <c r="F127" s="8"/>
      <c r="G127" s="8"/>
      <c r="H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</row>
    <row r="128" spans="1:49" x14ac:dyDescent="0.25">
      <c r="A128" s="8"/>
      <c r="B128" s="8"/>
      <c r="C128" s="8"/>
      <c r="D128" s="8"/>
      <c r="E128" s="8"/>
      <c r="F128" s="8"/>
      <c r="G128" s="8"/>
      <c r="H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</row>
    <row r="129" spans="1:49" x14ac:dyDescent="0.25">
      <c r="A129" s="8"/>
      <c r="B129" s="8"/>
      <c r="C129" s="8"/>
      <c r="D129" s="8"/>
      <c r="E129" s="8"/>
      <c r="F129" s="8"/>
      <c r="G129" s="8"/>
      <c r="H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</row>
    <row r="130" spans="1:49" x14ac:dyDescent="0.25">
      <c r="A130" s="8"/>
      <c r="B130" s="8"/>
      <c r="C130" s="8"/>
      <c r="D130" s="8"/>
      <c r="E130" s="8"/>
      <c r="F130" s="8"/>
      <c r="G130" s="8"/>
      <c r="H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</row>
    <row r="131" spans="1:49" x14ac:dyDescent="0.25">
      <c r="A131" s="8"/>
      <c r="B131" s="8"/>
      <c r="C131" s="8"/>
      <c r="D131" s="8"/>
      <c r="E131" s="8"/>
      <c r="F131" s="8"/>
      <c r="G131" s="8"/>
      <c r="H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</row>
    <row r="132" spans="1:49" x14ac:dyDescent="0.25">
      <c r="A132" s="8"/>
      <c r="B132" s="8"/>
      <c r="C132" s="8"/>
      <c r="D132" s="8"/>
      <c r="E132" s="8"/>
      <c r="F132" s="8"/>
      <c r="G132" s="8"/>
      <c r="H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</row>
    <row r="133" spans="1:49" x14ac:dyDescent="0.25">
      <c r="A133" s="8"/>
      <c r="B133" s="8"/>
      <c r="C133" s="8"/>
      <c r="D133" s="8"/>
      <c r="E133" s="8"/>
      <c r="F133" s="8"/>
      <c r="G133" s="8"/>
      <c r="H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</row>
    <row r="134" spans="1:49" x14ac:dyDescent="0.25">
      <c r="A134" s="8"/>
      <c r="B134" s="8"/>
      <c r="C134" s="8"/>
      <c r="D134" s="8"/>
      <c r="E134" s="8"/>
      <c r="F134" s="8"/>
      <c r="G134" s="8"/>
      <c r="H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</row>
    <row r="135" spans="1:49" x14ac:dyDescent="0.25">
      <c r="A135" s="8"/>
      <c r="B135" s="8"/>
      <c r="C135" s="8"/>
      <c r="D135" s="8"/>
      <c r="E135" s="8"/>
      <c r="F135" s="8"/>
      <c r="G135" s="8"/>
      <c r="H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</row>
    <row r="136" spans="1:49" x14ac:dyDescent="0.25">
      <c r="A136" s="8"/>
      <c r="B136" s="8"/>
      <c r="C136" s="8"/>
      <c r="D136" s="8"/>
      <c r="E136" s="8"/>
      <c r="F136" s="8"/>
      <c r="G136" s="8"/>
      <c r="H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</row>
    <row r="137" spans="1:49" x14ac:dyDescent="0.25">
      <c r="A137" s="8"/>
      <c r="B137" s="8"/>
      <c r="C137" s="8"/>
      <c r="D137" s="8"/>
      <c r="E137" s="8"/>
      <c r="F137" s="8"/>
      <c r="G137" s="8"/>
      <c r="H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</row>
    <row r="138" spans="1:49" x14ac:dyDescent="0.25">
      <c r="A138" s="8"/>
      <c r="B138" s="8"/>
      <c r="C138" s="8"/>
      <c r="D138" s="8"/>
      <c r="E138" s="8"/>
      <c r="F138" s="8"/>
      <c r="G138" s="8"/>
      <c r="H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</row>
    <row r="139" spans="1:49" x14ac:dyDescent="0.25">
      <c r="A139" s="8"/>
      <c r="B139" s="8"/>
      <c r="C139" s="8"/>
      <c r="D139" s="8"/>
      <c r="E139" s="8"/>
      <c r="F139" s="8"/>
      <c r="G139" s="8"/>
      <c r="H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</row>
    <row r="140" spans="1:49" x14ac:dyDescent="0.25">
      <c r="A140" s="8"/>
      <c r="B140" s="8"/>
      <c r="C140" s="8"/>
      <c r="D140" s="8"/>
      <c r="E140" s="8"/>
      <c r="F140" s="8"/>
      <c r="G140" s="8"/>
      <c r="H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</row>
    <row r="141" spans="1:49" x14ac:dyDescent="0.25">
      <c r="A141" s="8"/>
      <c r="B141" s="8"/>
      <c r="C141" s="8"/>
      <c r="D141" s="8"/>
      <c r="E141" s="8"/>
      <c r="F141" s="8"/>
      <c r="G141" s="8"/>
      <c r="H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</row>
    <row r="142" spans="1:49" x14ac:dyDescent="0.25">
      <c r="A142" s="8"/>
      <c r="B142" s="8"/>
      <c r="C142" s="8"/>
      <c r="D142" s="8"/>
      <c r="E142" s="8"/>
      <c r="F142" s="8"/>
      <c r="G142" s="8"/>
      <c r="H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</row>
    <row r="143" spans="1:49" x14ac:dyDescent="0.25">
      <c r="A143" s="8"/>
      <c r="B143" s="8"/>
      <c r="C143" s="8"/>
      <c r="D143" s="8"/>
      <c r="E143" s="8"/>
      <c r="F143" s="8"/>
      <c r="G143" s="8"/>
      <c r="H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</row>
    <row r="144" spans="1:49" x14ac:dyDescent="0.25">
      <c r="A144" s="8"/>
      <c r="B144" s="8"/>
      <c r="C144" s="8"/>
      <c r="D144" s="8"/>
      <c r="E144" s="8"/>
      <c r="F144" s="8"/>
      <c r="G144" s="8"/>
      <c r="H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</row>
    <row r="145" spans="1:49" x14ac:dyDescent="0.25">
      <c r="A145" s="8"/>
      <c r="B145" s="8"/>
      <c r="C145" s="8"/>
      <c r="D145" s="8"/>
      <c r="E145" s="8"/>
      <c r="F145" s="8"/>
      <c r="G145" s="8"/>
      <c r="H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</row>
    <row r="146" spans="1:49" x14ac:dyDescent="0.25">
      <c r="A146" s="8"/>
      <c r="B146" s="8"/>
      <c r="C146" s="8"/>
      <c r="D146" s="8"/>
      <c r="E146" s="8"/>
      <c r="F146" s="8"/>
      <c r="G146" s="8"/>
      <c r="H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</row>
    <row r="147" spans="1:49" x14ac:dyDescent="0.25">
      <c r="A147" s="8"/>
      <c r="B147" s="8"/>
      <c r="C147" s="8"/>
      <c r="D147" s="8"/>
      <c r="E147" s="8"/>
      <c r="F147" s="8"/>
      <c r="G147" s="8"/>
      <c r="H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</row>
    <row r="148" spans="1:49" x14ac:dyDescent="0.25">
      <c r="A148" s="8"/>
      <c r="B148" s="8"/>
      <c r="C148" s="8"/>
      <c r="D148" s="8"/>
      <c r="E148" s="8"/>
      <c r="F148" s="8"/>
      <c r="G148" s="8"/>
      <c r="H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</row>
    <row r="149" spans="1:49" x14ac:dyDescent="0.25">
      <c r="A149" s="8"/>
      <c r="B149" s="8"/>
      <c r="C149" s="8"/>
      <c r="D149" s="8"/>
      <c r="E149" s="8"/>
      <c r="F149" s="8"/>
      <c r="G149" s="8"/>
      <c r="H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</row>
    <row r="150" spans="1:49" x14ac:dyDescent="0.25">
      <c r="A150" s="8"/>
      <c r="B150" s="8"/>
      <c r="C150" s="8"/>
      <c r="D150" s="8"/>
      <c r="E150" s="8"/>
      <c r="F150" s="8"/>
      <c r="G150" s="8"/>
      <c r="H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</row>
    <row r="151" spans="1:49" x14ac:dyDescent="0.25">
      <c r="A151" s="8"/>
      <c r="B151" s="8"/>
      <c r="C151" s="8"/>
      <c r="D151" s="8"/>
      <c r="E151" s="8"/>
      <c r="F151" s="8"/>
      <c r="G151" s="8"/>
      <c r="H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</row>
    <row r="152" spans="1:49" x14ac:dyDescent="0.25">
      <c r="A152" s="8"/>
      <c r="B152" s="8"/>
      <c r="C152" s="8"/>
      <c r="D152" s="8"/>
      <c r="E152" s="8"/>
      <c r="F152" s="8"/>
      <c r="G152" s="8"/>
      <c r="H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</row>
    <row r="153" spans="1:49" x14ac:dyDescent="0.25">
      <c r="A153" s="8"/>
      <c r="B153" s="8"/>
      <c r="C153" s="8"/>
      <c r="D153" s="8"/>
      <c r="E153" s="8"/>
      <c r="F153" s="8"/>
      <c r="G153" s="8"/>
      <c r="H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</row>
    <row r="154" spans="1:49" x14ac:dyDescent="0.25">
      <c r="A154" s="8"/>
      <c r="B154" s="8"/>
      <c r="C154" s="8"/>
      <c r="D154" s="8"/>
      <c r="E154" s="8"/>
      <c r="F154" s="8"/>
      <c r="G154" s="8"/>
      <c r="H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</row>
    <row r="155" spans="1:49" x14ac:dyDescent="0.25">
      <c r="A155" s="8"/>
      <c r="B155" s="8"/>
      <c r="C155" s="8"/>
      <c r="D155" s="8"/>
      <c r="E155" s="8"/>
      <c r="F155" s="8"/>
      <c r="G155" s="8"/>
      <c r="H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</row>
    <row r="156" spans="1:49" x14ac:dyDescent="0.25">
      <c r="A156" s="8"/>
      <c r="B156" s="8"/>
      <c r="C156" s="8"/>
      <c r="D156" s="8"/>
      <c r="E156" s="8"/>
      <c r="F156" s="8"/>
      <c r="G156" s="8"/>
      <c r="H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</row>
    <row r="157" spans="1:49" x14ac:dyDescent="0.25">
      <c r="A157" s="8"/>
      <c r="B157" s="8"/>
      <c r="C157" s="8"/>
      <c r="D157" s="8"/>
      <c r="E157" s="8"/>
      <c r="F157" s="8"/>
      <c r="G157" s="8"/>
      <c r="H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</row>
    <row r="158" spans="1:49" x14ac:dyDescent="0.25">
      <c r="A158" s="8"/>
      <c r="B158" s="8"/>
      <c r="C158" s="8"/>
      <c r="D158" s="8"/>
      <c r="E158" s="8"/>
      <c r="F158" s="8"/>
      <c r="G158" s="8"/>
      <c r="H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</row>
    <row r="159" spans="1:49" x14ac:dyDescent="0.25">
      <c r="A159" s="8"/>
      <c r="B159" s="8"/>
      <c r="C159" s="8"/>
      <c r="D159" s="8"/>
      <c r="E159" s="8"/>
      <c r="F159" s="8"/>
      <c r="G159" s="8"/>
      <c r="H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</row>
    <row r="160" spans="1:49" x14ac:dyDescent="0.25">
      <c r="A160" s="8"/>
      <c r="B160" s="8"/>
      <c r="C160" s="8"/>
      <c r="D160" s="8"/>
      <c r="E160" s="8"/>
      <c r="F160" s="8"/>
      <c r="G160" s="8"/>
      <c r="H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</row>
  </sheetData>
  <sheetProtection algorithmName="SHA-512" hashValue="Oi3WNRmITx7Eok3OZlXuFjRtdSqI3TDlLTJCYef8K/0EVJxbkniySX6SD+ELnviZGdNinPYAu9kdF01MCbFxjw==" saltValue="pLOcGSOj6xtI87u5fyBqQQ==" spinCount="100000" sheet="1" objects="1" selectLockedCells="1"/>
  <mergeCells count="7">
    <mergeCell ref="G2:H2"/>
    <mergeCell ref="F4:H4"/>
    <mergeCell ref="A4:D4"/>
    <mergeCell ref="A1:H1"/>
    <mergeCell ref="J1:K1"/>
    <mergeCell ref="J2:K2"/>
    <mergeCell ref="J3:K3"/>
  </mergeCells>
  <phoneticPr fontId="3" type="noConversion"/>
  <conditionalFormatting sqref="D16:D17">
    <cfRule type="expression" dxfId="2" priority="1" stopIfTrue="1">
      <formula>NOT(randrate)</formula>
    </cfRule>
  </conditionalFormatting>
  <conditionalFormatting sqref="A25:H84">
    <cfRule type="expression" dxfId="1" priority="2" stopIfTrue="1">
      <formula>ISERROR(A25)</formula>
    </cfRule>
    <cfRule type="expression" dxfId="0" priority="3" stopIfTrue="1">
      <formula>MOD(ROW(),2)=1</formula>
    </cfRule>
  </conditionalFormatting>
  <dataValidations count="1">
    <dataValidation type="whole" allowBlank="1" showInputMessage="1" showErrorMessage="1" sqref="D5:D6">
      <formula1>45</formula1>
      <formula2>75</formula2>
    </dataValidation>
  </dataValidations>
  <hyperlinks>
    <hyperlink ref="J3" r:id="rId1"/>
  </hyperlinks>
  <printOptions horizontalCentered="1"/>
  <pageMargins left="0.5" right="0.5" top="0.5" bottom="0.75" header="0.5" footer="0.25"/>
  <pageSetup fitToHeight="0" orientation="portrait" r:id="rId2"/>
  <headerFooter alignWithMargins="0">
    <oddFooter>&amp;RPage 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72" r:id="rId5" name="Check Box 748">
              <controlPr locked="0" defaultSize="0" autoFill="0" autoLine="0" autoPict="0" altText="Usa tassi casuali">
                <anchor moveWithCells="1">
                  <from>
                    <xdr:col>2</xdr:col>
                    <xdr:colOff>586740</xdr:colOff>
                    <xdr:row>13</xdr:row>
                    <xdr:rowOff>83820</xdr:rowOff>
                  </from>
                  <to>
                    <xdr:col>3</xdr:col>
                    <xdr:colOff>906780</xdr:colOff>
                    <xdr:row>14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PIano investimenti</vt:lpstr>
      <vt:lpstr>'PIano investimenti'!Area_stampa</vt:lpstr>
      <vt:lpstr>randrate</vt:lpstr>
      <vt:lpstr>'PIano investimenti'!Titoli_stampa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Retirement Savings Calculator</dc:title>
  <dc:creator>Costantino Forgione</dc:creator>
  <dc:description>(c) 2008 Vertex42 LLC. All Rights Reserved.</dc:description>
  <cp:lastModifiedBy>cf</cp:lastModifiedBy>
  <cp:lastPrinted>2010-03-02T11:50:01Z</cp:lastPrinted>
  <dcterms:created xsi:type="dcterms:W3CDTF">2005-04-02T20:59:36Z</dcterms:created>
  <dcterms:modified xsi:type="dcterms:W3CDTF">2022-03-31T07:28:40Z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2008 Vertex42 LLC</vt:lpwstr>
  </property>
  <property fmtid="{D5CDD505-2E9C-101B-9397-08002B2CF9AE}" pid="3" name="Version">
    <vt:lpwstr>1.1.0</vt:lpwstr>
  </property>
</Properties>
</file>