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AF037B1A-117D-4E2E-8A3D-961706133CE1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5 第３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0">'2025 第３戦'!$A$1:$K$74</definedName>
    <definedName name="_xlnm.Print_Area" localSheetId="8">会計シート!$A$1:$AE$21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システムシート!$P$4:$P$9</definedName>
    <definedName name="中学">システムシート!$N$4:$N$6</definedName>
    <definedName name="中学女子">システムシート!$Z$4:$Z$8</definedName>
    <definedName name="中学男子">システムシート!$U$4:$U$10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A2" i="26" l="1"/>
  <c r="F42" i="8"/>
  <c r="D42" i="8"/>
  <c r="A21" i="23"/>
  <c r="A17" i="23"/>
  <c r="A13" i="23"/>
  <c r="A9" i="23"/>
  <c r="J5" i="25"/>
  <c r="C14" i="3"/>
  <c r="D14" i="3"/>
  <c r="J14" i="3"/>
  <c r="K14" i="3"/>
  <c r="C23" i="3"/>
  <c r="D23" i="3"/>
  <c r="J23" i="3"/>
  <c r="K23" i="3"/>
  <c r="A1" i="8" l="1"/>
  <c r="D4" i="8"/>
  <c r="F3" i="23" l="1"/>
  <c r="C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I23" i="3"/>
  <c r="B23" i="3"/>
  <c r="I14" i="3"/>
  <c r="B14" i="3"/>
  <c r="L23" i="3"/>
  <c r="M23" i="3" s="1"/>
  <c r="E23" i="3"/>
  <c r="F23" i="3" s="1"/>
  <c r="L14" i="3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4" i="3" l="1"/>
  <c r="M17" i="23"/>
  <c r="N17" i="23" s="1"/>
  <c r="M21" i="23"/>
  <c r="N21" i="23" s="1"/>
  <c r="M13" i="23"/>
  <c r="N13" i="23" s="1"/>
  <c r="M9" i="23"/>
  <c r="N9" i="23" s="1"/>
  <c r="K4" i="3"/>
  <c r="F4" i="23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B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L22" i="3"/>
  <c r="M22" i="3" s="1"/>
  <c r="E22" i="3"/>
  <c r="F22" i="3" s="1"/>
  <c r="L20" i="3"/>
  <c r="M20" i="3" s="1"/>
  <c r="E20" i="3"/>
  <c r="F20" i="3" s="1"/>
  <c r="L19" i="3"/>
  <c r="M19" i="3" s="1"/>
  <c r="E19" i="3"/>
  <c r="F19" i="3" s="1"/>
  <c r="E13" i="3"/>
  <c r="F13" i="3" s="1"/>
  <c r="E11" i="3"/>
  <c r="F11" i="3" s="1"/>
  <c r="A6" i="2"/>
  <c r="J6" i="2"/>
  <c r="K1" i="3"/>
  <c r="B2" i="7"/>
  <c r="L13" i="3"/>
  <c r="M13" i="3" s="1"/>
  <c r="L12" i="3"/>
  <c r="M12" i="3" s="1"/>
  <c r="E12" i="3"/>
  <c r="F12" i="3" s="1"/>
  <c r="L11" i="3"/>
  <c r="M11" i="3" s="1"/>
  <c r="L10" i="3"/>
  <c r="M10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<sst xmlns="http://schemas.openxmlformats.org/spreadsheetml/2006/main" count="1426" uniqueCount="514">
  <si>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</si>
  <si>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</si>
  <si>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</si>
  <si>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</si>
  <si>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</si>
  <si>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</si>
  <si>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</si>
  <si>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</si>
  <si>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</si>
  <si>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</si>
  <si>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</si>
  <si>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</si>
  <si>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</si>
  <si>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</si>
  <si>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</si>
  <si>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</si>
  <si>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</si>
  <si>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</si>
  <si>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</si>
  <si>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</si>
  <si>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</si>
  <si>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</si>
  <si>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</si>
  <si>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</si>
  <si>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</si>
  <si>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</si>
  <si>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</si>
  <si>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</si>
  <si>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</si>
  <si>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</si>
  <si>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</si>
  <si>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</si>
  <si>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</si>
  <si>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</si>
  <si>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</si>
  <si>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</si>
  <si>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</si>
  <si>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</si>
  <si>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</si>
  <si>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</si>
  <si>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</si>
  <si>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</si>
  <si>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</si>
  <si>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</si>
  <si>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</si>
  <si>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</si>
  <si>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</si>
  <si>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</si>
  <si>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</si>
  <si>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</si>
  <si>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</si>
  <si>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</si>
  <si>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</si>
  <si>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</si>
  <si>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</si>
  <si>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</si>
  <si>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</si>
  <si>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</si>
  <si>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</si>
  <si>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</si>
  <si>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</si>
  <si>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</si>
  <si>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</si>
  <si>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</si>
  <si>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</si>
  <si>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</si>
  <si>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</si>
  <si>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</si>
  <si>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</si>
  <si>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</si>
  <si>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</si>
  <si>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</si>
  <si>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</si>
  <si>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</si>
  <si>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</si>
  <si>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</si>
  <si>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</si>
  <si>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</si>
  <si>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</si>
  <si>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</si>
  <si>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</si>
  <si>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</si>
  <si>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</si>
  <si>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</si>
  <si>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</si>
  <si>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</si>
  <si>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</si>
  <si>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</si>
  <si>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</si>
  <si>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</si>
  <si>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</si>
  <si>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</si>
  <si>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</si>
  <si>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</si>
  <si>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</si>
  <si>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</si>
  <si>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</si>
  <si>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</si>
  <si>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</si>
  <si>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</si>
  <si>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</si>
  <si>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</si>
  <si>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</si>
  <si>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</si>
  <si>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</si>
  <si>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</si>
  <si>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</si>
  <si>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</si>
  <si>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</si>
  <si>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</si>
  <si>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</si>
  <si>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</si>
  <si>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</si>
  <si>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</si>
  <si>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</si>
  <si>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</si>
  <si>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</si>
  <si>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</si>
  <si>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</si>
  <si>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</si>
  <si>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</si>
  <si>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</si>
  <si>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</si>
  <si>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</si>
  <si>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</si>
  <si>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</si>
  <si>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</si>
  <si>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</si>
  <si>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</si>
  <si>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</si>
  <si>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</si>
  <si>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</si>
  <si>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</si>
  <si>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</si>
  <si>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</si>
  <si>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</si>
  <si>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</si>
  <si>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</si>
  <si>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</si>
  <si>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</si>
  <si>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</si>
  <si>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</si>
  <si>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</si>
  <si>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</si>
  <si>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</si>
  <si>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</si>
  <si>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</si>
  <si>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</si>
  <si>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</si>
  <si>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</si>
  <si>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</si>
  <si>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</si>
  <si>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</si>
  <si>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</si>
  <si>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</si>
  <si>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</si>
  <si>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</si>
  <si>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</si>
  <si>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</si>
  <si>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</si>
  <si>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</si>
  <si>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</si>
  <si>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</si>
  <si>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</si>
  <si>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</si>
  <si>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</si>
  <si>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</si>
  <si>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</si>
  <si>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</si>
  <si>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</si>
  <si>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</si>
  <si>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</si>
  <si>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</si>
  <si>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</si>
  <si>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</si>
  <si>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</si>
  <si>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</si>
  <si>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</si>
  <si>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</si>
  <si>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</si>
  <si>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</si>
  <si>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</si>
  <si>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</si>
  <si>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</si>
  <si>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</si>
  <si>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</si>
  <si>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</si>
  <si>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</si>
  <si>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</si>
  <si>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</si>
  <si>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</si>
  <si>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</si>
  <si>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</si>
  <si>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</si>
  <si>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</si>
  <si>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</si>
  <si>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</si>
  <si>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</si>
  <si>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</si>
  <si>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</si>
  <si>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</si>
  <si>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</si>
  <si>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</si>
  <si>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</si>
  <si>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</si>
  <si>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</si>
  <si>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</si>
  <si>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</si>
  <si>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</si>
  <si>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</si>
  <si>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</si>
  <si>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</si>
  <si>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</si>
  <si>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</si>
  <si>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</si>
  <si>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</si>
  <si>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</si>
  <si>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</si>
  <si>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</si>
  <si>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</si>
  <si>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</si>
  <si>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</si>
  <si>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</si>
  <si>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</si>
  <si>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</si>
  <si>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</si>
  <si>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</si>
  <si>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</si>
  <si>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</si>
  <si>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</si>
  <si>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</si>
  <si>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</si>
  <si>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</si>
  <si>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</si>
  <si>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</si>
  <si>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</si>
  <si>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</si>
  <si>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</si>
  <si>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</si>
  <si>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</si>
  <si>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</si>
  <si>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</si>
  <si>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</si>
  <si>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</si>
  <si>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</si>
  <si>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</si>
  <si>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</si>
  <si>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</si>
  <si>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</si>
  <si>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</si>
  <si>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</si>
  <si>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</si>
  <si>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</si>
  <si>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</si>
  <si>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</si>
  <si>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</si>
  <si>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</si>
  <si>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</si>
  <si>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</si>
  <si>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</si>
  <si>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</si>
  <si>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</si>
  <si>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</si>
  <si>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</si>
  <si>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</si>
  <si>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</si>
  <si>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</si>
  <si>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</si>
  <si>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</si>
  <si>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</si>
  <si>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</si>
  <si>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</si>
  <si>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</si>
  <si>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</si>
  <si>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</si>
  <si>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</si>
  <si>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</si>
  <si>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</si>
  <si>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</si>
  <si>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</si>
  <si>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</si>
  <si>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</si>
  <si>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</si>
  <si>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</si>
  <si>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</si>
  <si>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</si>
  <si>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</si>
  <si>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</si>
  <si>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</si>
  <si>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</si>
  <si>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</si>
  <si>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</si>
  <si>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</si>
  <si>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</si>
  <si>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</si>
  <si>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</si>
  <si>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</si>
  <si>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</si>
  <si>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</si>
  <si>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3000ｍ</t>
  </si>
  <si>
    <t>400ｍH</t>
  </si>
  <si>
    <t>一般女子</t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</si>
  <si>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</si>
  <si>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</si>
  <si>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</si>
  <si>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</si>
  <si>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</si>
  <si>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</si>
  <si>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</si>
  <si>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</si>
  <si>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</si>
  <si>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</si>
  <si>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</si>
  <si>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</si>
  <si>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</si>
  <si>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</si>
  <si>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</si>
  <si>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</si>
  <si>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</si>
  <si>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</si>
  <si>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</si>
  <si>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</si>
  <si>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</si>
  <si>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</si>
  <si>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</si>
  <si>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</si>
  <si>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</si>
  <si>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</si>
  <si>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</si>
  <si>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</si>
  <si>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</si>
  <si>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</si>
  <si>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</si>
  <si>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</si>
  <si>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</si>
  <si>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</si>
  <si>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</si>
  <si>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</si>
  <si>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</si>
  <si>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</si>
  <si>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</si>
  <si>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</si>
  <si>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</si>
  <si>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</si>
  <si>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</si>
  <si>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</si>
  <si>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</si>
  <si>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</si>
  <si>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</si>
  <si>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</si>
  <si>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</si>
  <si>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</si>
  <si>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</si>
  <si>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</si>
  <si>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</si>
  <si>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</si>
  <si>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</si>
  <si>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</si>
  <si>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</si>
  <si>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</si>
  <si>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</si>
  <si>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</si>
  <si>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</si>
  <si>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</si>
  <si>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</si>
  <si>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</si>
  <si>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110mH</t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</si>
  <si>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</si>
  <si>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</si>
  <si>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</si>
  <si>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</si>
  <si>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</si>
  <si>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</si>
  <si>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</si>
  <si>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</si>
  <si>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</si>
  <si>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</si>
  <si>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</si>
  <si>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</si>
  <si>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</si>
  <si>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</si>
  <si>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</si>
  <si>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</si>
  <si>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</si>
  <si>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</si>
  <si>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</si>
  <si>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</si>
  <si>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</si>
  <si>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</si>
  <si>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</si>
  <si>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</si>
  <si>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</si>
  <si>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</si>
  <si>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</si>
  <si>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</si>
  <si>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</si>
  <si>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</si>
  <si>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</si>
  <si>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</si>
  <si>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男子４×２００ｍR</t>
    <rPh sb="0" eb="2">
      <t>ダンシ</t>
    </rPh>
    <phoneticPr fontId="1"/>
  </si>
  <si>
    <t>男子メドレーR</t>
    <rPh sb="0" eb="2">
      <t>ダンシ</t>
    </rPh>
    <phoneticPr fontId="1"/>
  </si>
  <si>
    <t>女子４×２００ｍR</t>
    <rPh sb="0" eb="2">
      <t>ジョシ</t>
    </rPh>
    <phoneticPr fontId="1"/>
  </si>
  <si>
    <t>女子メドレーR</t>
    <rPh sb="0" eb="2">
      <t>ジョシ</t>
    </rPh>
    <phoneticPr fontId="1"/>
  </si>
  <si>
    <t>ｴﾝﾄﾘｰなし</t>
  </si>
  <si>
    <t>ｴﾝﾄﾘｰなし</t>
    <phoneticPr fontId="1"/>
  </si>
  <si>
    <t>ﾘﾚｰのみ</t>
    <phoneticPr fontId="1"/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</si>
  <si>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</si>
  <si>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</si>
  <si>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</si>
  <si>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〇</t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</si>
  <si>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</si>
  <si>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</si>
  <si>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</si>
  <si>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2025 道央記録会第３戦</t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</si>
  <si>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</si>
  <si>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</si>
  <si>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</si>
  <si>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</si>
  <si>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</si>
  <si>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</si>
  <si>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</si>
  <si>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</si>
  <si>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</si>
  <si>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</si>
  <si>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</si>
  <si>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</si>
  <si>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第32回石狩管内中学校新人陸上競技大会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</si>
  <si>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</si>
  <si>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</si>
  <si>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</si>
  <si>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</si>
  <si>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</si>
  <si>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一般男子（中高大一般）</t>
    <rPh sb="0" eb="2">
      <t>イッパン</t>
    </rPh>
    <rPh sb="2" eb="4">
      <t>ダンシ</t>
    </rPh>
    <rPh sb="5" eb="7">
      <t>チュウコウ</t>
    </rPh>
    <rPh sb="7" eb="8">
      <t>ダイ</t>
    </rPh>
    <rPh sb="8" eb="10">
      <t>イッパン</t>
    </rPh>
    <phoneticPr fontId="1"/>
  </si>
  <si>
    <t>小100m</t>
    <rPh sb="0" eb="1">
      <t>ショウ</t>
    </rPh>
    <phoneticPr fontId="1"/>
  </si>
  <si>
    <t>中１１０ｍH</t>
    <rPh sb="0" eb="1">
      <t>チュウ</t>
    </rPh>
    <phoneticPr fontId="1"/>
  </si>
  <si>
    <t>走高跳</t>
    <rPh sb="0" eb="3">
      <t>ハシリタカトビ</t>
    </rPh>
    <phoneticPr fontId="1"/>
  </si>
  <si>
    <t>小800ｍ</t>
    <rPh sb="0" eb="1">
      <t>ショウ</t>
    </rPh>
    <phoneticPr fontId="1"/>
  </si>
  <si>
    <t>200ｍ</t>
  </si>
  <si>
    <t>棒高跳</t>
    <rPh sb="0" eb="3">
      <t>ボウタカト</t>
    </rPh>
    <phoneticPr fontId="1"/>
  </si>
  <si>
    <t>４×４００ｍR</t>
  </si>
  <si>
    <t>小1500ｍ</t>
    <rPh sb="0" eb="1">
      <t>ショウ</t>
    </rPh>
    <phoneticPr fontId="1"/>
  </si>
  <si>
    <t>400m</t>
  </si>
  <si>
    <t>走幅跳</t>
    <rPh sb="0" eb="1">
      <t>ハシ</t>
    </rPh>
    <rPh sb="1" eb="3">
      <t>ハバト</t>
    </rPh>
    <phoneticPr fontId="1"/>
  </si>
  <si>
    <t>小80ｍH</t>
    <rPh sb="0" eb="1">
      <t>ショウ</t>
    </rPh>
    <phoneticPr fontId="1"/>
  </si>
  <si>
    <t>800ｍ</t>
  </si>
  <si>
    <t>三段跳</t>
    <rPh sb="0" eb="3">
      <t>サンダント</t>
    </rPh>
    <phoneticPr fontId="1"/>
  </si>
  <si>
    <t>小走高跳</t>
    <rPh sb="0" eb="1">
      <t>ショウ</t>
    </rPh>
    <rPh sb="1" eb="4">
      <t>ハシリタカトビ</t>
    </rPh>
    <phoneticPr fontId="1"/>
  </si>
  <si>
    <t>1500m</t>
  </si>
  <si>
    <t>小走幅跳</t>
    <rPh sb="0" eb="1">
      <t>ショウ</t>
    </rPh>
    <rPh sb="1" eb="2">
      <t>ハシ</t>
    </rPh>
    <rPh sb="2" eb="4">
      <t>ハバト</t>
    </rPh>
    <phoneticPr fontId="1"/>
  </si>
  <si>
    <t>5000ｍ</t>
  </si>
  <si>
    <t>小学女子</t>
    <rPh sb="0" eb="4">
      <t>ショウガクジョシ</t>
    </rPh>
    <phoneticPr fontId="1"/>
  </si>
  <si>
    <t>中学女子</t>
    <rPh sb="0" eb="4">
      <t>チュウガクジョシ</t>
    </rPh>
    <phoneticPr fontId="1"/>
  </si>
  <si>
    <t>一般女子（中高大一般）</t>
    <rPh sb="0" eb="2">
      <t>イッパン</t>
    </rPh>
    <rPh sb="2" eb="4">
      <t>ジョシ</t>
    </rPh>
    <rPh sb="5" eb="6">
      <t>チュウ</t>
    </rPh>
    <rPh sb="8" eb="10">
      <t>イッパン</t>
    </rPh>
    <phoneticPr fontId="1"/>
  </si>
  <si>
    <t>中100mH</t>
    <rPh sb="0" eb="1">
      <t>チュウ</t>
    </rPh>
    <phoneticPr fontId="1"/>
  </si>
  <si>
    <t>４×４００ｍR</t>
    <phoneticPr fontId="1"/>
  </si>
  <si>
    <t>100mH</t>
    <phoneticPr fontId="1"/>
  </si>
  <si>
    <t>2025年、日本陸上競技連盟競技規則と本競技会注意事項による。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</si>
  <si>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団体例（道央クラブ・道央陸協）</t>
    <rPh sb="0" eb="2">
      <t>ダンタイ</t>
    </rPh>
    <rPh sb="2" eb="3">
      <t>レイ</t>
    </rPh>
    <rPh sb="4" eb="6">
      <t>ドウオウ</t>
    </rPh>
    <rPh sb="10" eb="12">
      <t>ドウオウ</t>
    </rPh>
    <rPh sb="12" eb="13">
      <t>リク</t>
    </rPh>
    <rPh sb="13" eb="14">
      <t>キョウ</t>
    </rPh>
    <phoneticPr fontId="1"/>
  </si>
  <si>
    <t>個人例（佐藤〇〇・☆☆陸協）</t>
    <rPh sb="0" eb="2">
      <t>コジン</t>
    </rPh>
    <rPh sb="2" eb="3">
      <t>レイ</t>
    </rPh>
    <rPh sb="4" eb="6">
      <t>サトウ</t>
    </rPh>
    <rPh sb="11" eb="12">
      <t>リク</t>
    </rPh>
    <rPh sb="12" eb="13">
      <t>キョウ</t>
    </rPh>
    <phoneticPr fontId="1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</si>
  <si>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</si>
  <si>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</si>
  <si>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</si>
  <si>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</si>
  <si>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r>
      <rPr>
        <sz val="11"/>
        <color rgb="FFFF0000"/>
        <rFont val="ＭＳ Ｐ明朝"/>
        <family val="1"/>
        <charset val="128"/>
      </rPr>
      <t>小・中・高校名での参加には、所属校の監督</t>
    </r>
    <r>
      <rPr>
        <sz val="11"/>
        <rFont val="ＭＳ Ｐ明朝"/>
        <family val="1"/>
        <charset val="128"/>
      </rPr>
      <t>又は</t>
    </r>
    <r>
      <rPr>
        <sz val="11"/>
        <color rgb="FFFF0000"/>
        <rFont val="ＭＳ Ｐ明朝"/>
        <family val="1"/>
        <charset val="128"/>
      </rPr>
      <t>保護者</t>
    </r>
    <r>
      <rPr>
        <sz val="11"/>
        <rFont val="ＭＳ Ｐ明朝"/>
        <family val="1"/>
        <charset val="128"/>
      </rPr>
      <t>の引率を義務付けいたします。</t>
    </r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</si>
  <si>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③</t>
    <phoneticPr fontId="1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</si>
  <si>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</si>
  <si>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</si>
  <si>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５月２６日（月）～</t>
    <rPh sb="1" eb="2">
      <t>ガツ</t>
    </rPh>
    <rPh sb="4" eb="5">
      <t>ニチ</t>
    </rPh>
    <rPh sb="6" eb="7">
      <t>ツキ</t>
    </rPh>
    <phoneticPr fontId="1"/>
  </si>
  <si>
    <t>５月２９日（木）19:00</t>
    <rPh sb="1" eb="2">
      <t>ガツ</t>
    </rPh>
    <rPh sb="4" eb="5">
      <t>ニチ</t>
    </rPh>
    <rPh sb="6" eb="7">
      <t>モク</t>
    </rPh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</si>
  <si>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</si>
  <si>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</si>
  <si>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</si>
  <si>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</si>
  <si>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</si>
  <si>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</si>
  <si>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</si>
  <si>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</si>
  <si>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</si>
  <si>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</si>
  <si>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</si>
  <si>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</si>
  <si>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</si>
  <si>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</si>
  <si>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</si>
  <si>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</si>
  <si>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</si>
  <si>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</si>
  <si>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</si>
  <si>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</si>
  <si>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高砲丸投</t>
    <rPh sb="0" eb="1">
      <t>コウ</t>
    </rPh>
    <rPh sb="1" eb="4">
      <t>ホウガンナ</t>
    </rPh>
    <phoneticPr fontId="1"/>
  </si>
  <si>
    <t>中砲丸投</t>
    <rPh sb="0" eb="1">
      <t>チュウ</t>
    </rPh>
    <rPh sb="1" eb="4">
      <t>ホウガンナ</t>
    </rPh>
    <phoneticPr fontId="1"/>
  </si>
  <si>
    <t>高円盤投</t>
    <rPh sb="0" eb="1">
      <t>コウ</t>
    </rPh>
    <rPh sb="1" eb="4">
      <t>エンバンナ</t>
    </rPh>
    <phoneticPr fontId="1"/>
  </si>
  <si>
    <t>中円盤投</t>
    <rPh sb="0" eb="1">
      <t>チュウ</t>
    </rPh>
    <rPh sb="1" eb="4">
      <t>エンバンナ</t>
    </rPh>
    <phoneticPr fontId="1"/>
  </si>
  <si>
    <t>高ﾊﾝﾏｰ投</t>
    <rPh sb="0" eb="1">
      <t>コウ</t>
    </rPh>
    <rPh sb="5" eb="6">
      <t>ナ</t>
    </rPh>
    <phoneticPr fontId="1"/>
  </si>
  <si>
    <t>中ｼﾞｬﾍﾞﾘｯｸｽﾛｰ</t>
    <rPh sb="0" eb="1">
      <t>チュウ</t>
    </rPh>
    <phoneticPr fontId="1"/>
  </si>
  <si>
    <t>四種競技</t>
    <rPh sb="0" eb="4">
      <t>ヨンシュキョウギ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</si>
  <si>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</si>
  <si>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</si>
  <si>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小6砲丸投</t>
    <rPh sb="0" eb="1">
      <t>ショウ</t>
    </rPh>
    <rPh sb="2" eb="5">
      <t>ホウガンナ</t>
    </rPh>
    <phoneticPr fontId="1"/>
  </si>
  <si>
    <t>ﾊﾝﾏｰ投</t>
    <rPh sb="4" eb="5">
      <t>ナ</t>
    </rPh>
    <phoneticPr fontId="1"/>
  </si>
  <si>
    <t>小ｼﾞｬﾍﾞﾘｯｸﾎﾞｰﾙ</t>
    <rPh sb="0" eb="1">
      <t>ショウ</t>
    </rPh>
    <phoneticPr fontId="1"/>
  </si>
  <si>
    <t>やり投</t>
    <rPh sb="2" eb="3">
      <t>ナ</t>
    </rPh>
    <phoneticPr fontId="1"/>
  </si>
  <si>
    <t>「第〇戦　（チーム名or個人名＋所属陸協）」にしてください。</t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</si>
  <si>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1"/>
  </si>
  <si>
    <t>　　ショートメール(090-3817-5430)でメッセージを送ってください。</t>
    <rPh sb="31" eb="32">
      <t>オク</t>
    </rPh>
    <phoneticPr fontId="1"/>
  </si>
  <si>
    <t>道央陸恊</t>
    <rPh sb="0" eb="2">
      <t>ドウオウ</t>
    </rPh>
    <rPh sb="2" eb="3">
      <t>リク</t>
    </rPh>
    <rPh sb="3" eb="4">
      <t>カナ</t>
    </rPh>
    <phoneticPr fontId="1"/>
  </si>
  <si>
    <t>他陸協</t>
    <rPh sb="0" eb="1">
      <t>タ</t>
    </rPh>
    <rPh sb="1" eb="3">
      <t>リクキョウ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</si>
  <si>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</si>
  <si>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</si>
  <si>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リレー参加</t>
    <rPh sb="3" eb="5">
      <t>サンカ</t>
    </rPh>
    <phoneticPr fontId="1"/>
  </si>
  <si>
    <t>ＮＣ代金</t>
    <rPh sb="2" eb="4">
      <t>ダイキン</t>
    </rPh>
    <phoneticPr fontId="1"/>
  </si>
  <si>
    <t>学連</t>
    <rPh sb="0" eb="2">
      <t>ガクレン</t>
    </rPh>
    <phoneticPr fontId="1"/>
  </si>
  <si>
    <t>受付番号</t>
    <rPh sb="0" eb="4">
      <t>ウケツケバンゴウ</t>
    </rPh>
    <phoneticPr fontId="1"/>
  </si>
  <si>
    <t>２０２５年　６月　８日（日）</t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</si>
</sst>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47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6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05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4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6" fillId="0" borderId="6" xfId="3" applyFont="1" applyBorder="1" applyAlignment="1">
      <alignment horizontal="center"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7" fillId="18" borderId="2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41" fontId="0" fillId="18" borderId="2" xfId="0" applyNumberForma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8" fillId="0" borderId="5" xfId="3" applyFont="1" applyBorder="1" applyAlignment="1">
      <alignment horizontal="left" vertical="center" shrinkToFit="1"/>
    </xf>
    <xf numFmtId="0" fontId="39" fillId="0" borderId="5" xfId="3" applyFont="1" applyBorder="1" applyAlignment="1">
      <alignment horizontal="left" vertical="center" shrinkToFit="1"/>
    </xf>
    <xf numFmtId="0" fontId="38" fillId="0" borderId="6" xfId="3" applyFont="1" applyBorder="1" applyAlignment="1">
      <alignment horizontal="left" vertical="center" shrinkToFit="1"/>
    </xf>
    <xf numFmtId="0" fontId="39" fillId="0" borderId="6" xfId="3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0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6" fillId="0" borderId="5" xfId="3" applyFont="1" applyBorder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41" fillId="0" borderId="0" xfId="3" applyFont="1">
      <alignment vertical="center"/>
    </xf>
    <xf numFmtId="0" fontId="42" fillId="0" borderId="0" xfId="3" applyFont="1">
      <alignment vertical="center"/>
    </xf>
    <xf numFmtId="178" fontId="28" fillId="0" borderId="0" xfId="3" applyNumberFormat="1" applyFont="1" applyAlignment="1">
      <alignment horizontal="right" vertical="center"/>
    </xf>
    <xf numFmtId="0" fontId="43" fillId="0" borderId="0" xfId="3" applyFont="1" applyAlignment="1">
      <alignment horizontal="left" vertical="center"/>
    </xf>
    <xf numFmtId="0" fontId="44" fillId="0" borderId="2" xfId="3" applyFont="1" applyBorder="1" applyAlignment="1">
      <alignment horizontal="center" vertical="center"/>
    </xf>
    <xf numFmtId="178" fontId="34" fillId="0" borderId="8" xfId="3" applyNumberFormat="1" applyFont="1" applyBorder="1" applyAlignment="1">
      <alignment horizontal="centerContinuous" vertical="center"/>
    </xf>
    <xf numFmtId="178" fontId="34" fillId="0" borderId="9" xfId="3" applyNumberFormat="1" applyFont="1" applyBorder="1" applyAlignment="1">
      <alignment horizontal="centerContinuous" vertical="center"/>
    </xf>
    <xf numFmtId="0" fontId="0" fillId="0" borderId="2" xfId="0" applyBorder="1" applyAlignment="1">
      <alignment wrapText="1"/>
    </xf>
    <xf numFmtId="0" fontId="0" fillId="14" borderId="2" xfId="0" applyFill="1" applyBorder="1" applyAlignment="1">
      <alignment horizontal="center" vertical="center"/>
    </xf>
    <xf numFmtId="41" fontId="0" fillId="14" borderId="2" xfId="0" applyNumberFormat="1" applyFill="1" applyBorder="1" applyAlignment="1">
      <alignment vertical="center"/>
    </xf>
    <xf numFmtId="41" fontId="18" fillId="14" borderId="2" xfId="0" applyNumberFormat="1" applyFont="1" applyFill="1" applyBorder="1" applyAlignment="1">
      <alignment vertical="center"/>
    </xf>
    <xf numFmtId="0" fontId="17" fillId="0" borderId="5" xfId="3" applyFont="1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7" xfId="3" applyFont="1" applyBorder="1" applyAlignment="1">
      <alignment horizontal="left" vertical="center" shrinkToFit="1"/>
    </xf>
    <xf numFmtId="0" fontId="17" fillId="0" borderId="6" xfId="3" applyFont="1" applyBorder="1">
      <alignment vertical="center"/>
    </xf>
    <xf numFmtId="0" fontId="16" fillId="0" borderId="6" xfId="3" applyFont="1" applyBorder="1">
      <alignment vertical="center"/>
    </xf>
    <xf numFmtId="0" fontId="17" fillId="0" borderId="7" xfId="3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0" fontId="23" fillId="0" borderId="2" xfId="0" applyFont="1" applyBorder="1" applyAlignment="1">
      <alignment horizontal="centerContinuous" shrinkToFit="1"/>
    </xf>
    <xf numFmtId="0" fontId="46" fillId="0" borderId="0" xfId="0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/>
    </xf>
    <xf numFmtId="0" fontId="10" fillId="19" borderId="12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37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55</xdr:row>
      <xdr:rowOff>0</xdr:rowOff>
    </xdr:from>
    <xdr:to>
      <xdr:col>4</xdr:col>
      <xdr:colOff>704850</xdr:colOff>
      <xdr:row>55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444500</xdr:colOff>
      <xdr:row>5</xdr:row>
      <xdr:rowOff>165100</xdr:rowOff>
    </xdr:from>
    <xdr:to>
      <xdr:col>13</xdr:col>
      <xdr:colOff>628650</xdr:colOff>
      <xdr:row>9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1682750" cy="12065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9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4033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"/>
  <sheetViews>
    <sheetView tabSelected="1" view="pageBreakPreview" zoomScaleNormal="100" zoomScaleSheetLayoutView="100" workbookViewId="0">
      <selection activeCell="N5" sqref="N5"/>
    </sheetView>
  </sheetViews>
  <sheetFormatPr defaultColWidth="9" defaultRowHeight="13"/>
  <cols>
    <col min="1" max="1" width="4.08984375" style="33" customWidth="1"/>
    <col min="2" max="2" width="8.90625" style="32" customWidth="1"/>
    <col min="3" max="3" width="2.7265625" style="33" customWidth="1"/>
    <col min="4" max="11" width="10.36328125" style="32" customWidth="1"/>
    <col min="12" max="12" width="9" style="32"/>
    <col min="13" max="13" width="2.08984375" style="32" customWidth="1"/>
    <col min="14" max="14" width="22.26953125" style="32" bestFit="1" customWidth="1"/>
    <col min="15" max="15" width="15.26953125" style="32" bestFit="1" customWidth="1"/>
    <col min="16" max="16" width="18" style="32" bestFit="1" customWidth="1"/>
    <col min="17" max="17" width="66.6328125" style="32" bestFit="1" customWidth="1"/>
    <col min="18" max="18" width="11.90625" style="32" bestFit="1" customWidth="1"/>
    <col min="19" max="16384" width="9" style="32"/>
  </cols>
  <sheetData>
    <row r="1" spans="1:19" ht="45.75" customHeight="1">
      <c r="A1" s="172" t="str">
        <f>Q4</f>
        <v>2025 道央記録会第３戦</v>
      </c>
      <c r="B1" s="145"/>
      <c r="C1" s="145"/>
      <c r="D1" s="145"/>
      <c r="E1" s="145"/>
      <c r="F1" s="145"/>
      <c r="G1" s="145"/>
      <c r="H1" s="145"/>
      <c r="I1" s="215" t="s">
        <v>197</v>
      </c>
      <c r="J1" s="215"/>
    </row>
    <row r="2" spans="1:19" ht="24" customHeight="1">
      <c r="A2" s="33">
        <v>1</v>
      </c>
      <c r="B2" s="32" t="s">
        <v>198</v>
      </c>
      <c r="D2" s="216" t="s">
        <v>199</v>
      </c>
      <c r="E2" s="216"/>
      <c r="F2" s="216"/>
      <c r="G2" s="216"/>
      <c r="H2" s="216"/>
      <c r="I2" s="216"/>
    </row>
    <row r="3" spans="1:19" ht="24" customHeight="1">
      <c r="A3" s="33">
        <v>2</v>
      </c>
      <c r="B3" s="32" t="s">
        <v>200</v>
      </c>
      <c r="D3" s="216" t="s">
        <v>201</v>
      </c>
      <c r="E3" s="216"/>
      <c r="F3" s="217" t="s">
        <v>202</v>
      </c>
      <c r="G3" s="217"/>
      <c r="N3" s="176" t="s">
        <v>410</v>
      </c>
      <c r="O3" s="176"/>
      <c r="P3" s="176"/>
      <c r="Q3" s="176" t="s">
        <v>411</v>
      </c>
      <c r="R3" s="176" t="s">
        <v>412</v>
      </c>
      <c r="S3"/>
    </row>
    <row r="4" spans="1:19" ht="24" customHeight="1">
      <c r="A4" s="33">
        <v>3</v>
      </c>
      <c r="B4" s="32" t="s">
        <v>203</v>
      </c>
      <c r="D4" s="38" t="str">
        <f>N4</f>
        <v>２０２５年　６月　８日（日）</v>
      </c>
      <c r="N4" s="176" t="s">
        <v>513</v>
      </c>
      <c r="O4" s="176" t="s">
        <v>467</v>
      </c>
      <c r="P4" s="176" t="s">
        <v>468</v>
      </c>
      <c r="Q4" s="176" t="s">
        <v>413</v>
      </c>
      <c r="R4" s="176" t="s">
        <v>414</v>
      </c>
      <c r="S4"/>
    </row>
    <row r="5" spans="1:19" ht="24" customHeight="1">
      <c r="F5" s="33" t="s">
        <v>204</v>
      </c>
      <c r="G5" s="177">
        <v>0.29166666666666669</v>
      </c>
      <c r="H5" s="173" t="s">
        <v>205</v>
      </c>
      <c r="I5" s="177">
        <v>0.375</v>
      </c>
      <c r="J5" s="32" t="s">
        <v>206</v>
      </c>
      <c r="N5" s="176"/>
      <c r="O5" s="176"/>
      <c r="P5" s="176"/>
      <c r="Q5" s="176"/>
      <c r="R5" s="176"/>
      <c r="S5"/>
    </row>
    <row r="6" spans="1:19" ht="24" customHeight="1">
      <c r="A6" s="33">
        <v>4</v>
      </c>
      <c r="B6" s="32" t="s">
        <v>207</v>
      </c>
      <c r="D6" s="216" t="s">
        <v>208</v>
      </c>
      <c r="E6" s="216"/>
      <c r="F6" s="216"/>
      <c r="G6" s="217" t="s">
        <v>209</v>
      </c>
      <c r="H6" s="217"/>
      <c r="I6" s="32" t="s">
        <v>210</v>
      </c>
      <c r="N6" s="176"/>
      <c r="O6" s="176"/>
      <c r="P6" s="176"/>
      <c r="Q6" s="176"/>
      <c r="R6" s="176"/>
      <c r="S6"/>
    </row>
    <row r="7" spans="1:19" ht="24" customHeight="1">
      <c r="A7" s="33">
        <v>5</v>
      </c>
      <c r="B7" s="32" t="s">
        <v>211</v>
      </c>
      <c r="D7" s="32" t="s">
        <v>212</v>
      </c>
      <c r="E7" s="32" t="s">
        <v>334</v>
      </c>
      <c r="G7" s="34"/>
      <c r="H7" s="34"/>
      <c r="N7" s="176"/>
      <c r="O7" s="176"/>
      <c r="P7" s="176"/>
      <c r="Q7" s="176" t="s">
        <v>415</v>
      </c>
      <c r="R7" s="176" t="s">
        <v>416</v>
      </c>
      <c r="S7"/>
    </row>
    <row r="8" spans="1:19" ht="24" customHeight="1">
      <c r="A8" s="33">
        <v>6</v>
      </c>
      <c r="B8" s="32" t="s">
        <v>213</v>
      </c>
      <c r="D8" s="108" t="s">
        <v>304</v>
      </c>
      <c r="E8" s="58" t="s">
        <v>303</v>
      </c>
      <c r="F8" s="58" t="s">
        <v>367</v>
      </c>
      <c r="G8" s="58" t="s">
        <v>368</v>
      </c>
      <c r="H8" s="57" t="s">
        <v>432</v>
      </c>
      <c r="I8" s="57"/>
      <c r="J8" s="57"/>
      <c r="N8" s="176" t="s">
        <v>469</v>
      </c>
      <c r="O8" s="176"/>
      <c r="P8" s="176"/>
      <c r="Q8" s="176" t="s">
        <v>417</v>
      </c>
      <c r="R8" s="176" t="s">
        <v>418</v>
      </c>
      <c r="S8"/>
    </row>
    <row r="9" spans="1:19" ht="24" customHeight="1">
      <c r="C9" s="32"/>
      <c r="D9" s="109"/>
      <c r="E9" s="201" t="s">
        <v>433</v>
      </c>
      <c r="F9" s="201" t="s">
        <v>434</v>
      </c>
      <c r="G9" s="201" t="s">
        <v>489</v>
      </c>
      <c r="H9" s="202" t="s">
        <v>365</v>
      </c>
      <c r="I9" s="202" t="s">
        <v>435</v>
      </c>
      <c r="J9" s="202" t="s">
        <v>276</v>
      </c>
      <c r="K9" s="33"/>
      <c r="N9" s="176" t="s">
        <v>472</v>
      </c>
      <c r="O9" s="176" t="s">
        <v>470</v>
      </c>
      <c r="P9" s="176" t="s">
        <v>471</v>
      </c>
      <c r="Q9" s="176" t="s">
        <v>419</v>
      </c>
      <c r="R9" s="176" t="s">
        <v>420</v>
      </c>
      <c r="S9"/>
    </row>
    <row r="10" spans="1:19" ht="21.75" customHeight="1">
      <c r="C10" s="32"/>
      <c r="D10" s="110"/>
      <c r="E10" s="203" t="s">
        <v>436</v>
      </c>
      <c r="F10" s="203" t="s">
        <v>490</v>
      </c>
      <c r="G10" s="203" t="s">
        <v>491</v>
      </c>
      <c r="H10" s="204" t="s">
        <v>437</v>
      </c>
      <c r="I10" s="204" t="s">
        <v>438</v>
      </c>
      <c r="J10" s="204" t="s">
        <v>439</v>
      </c>
      <c r="K10" s="33"/>
      <c r="N10" s="176" t="s">
        <v>472</v>
      </c>
      <c r="O10" s="176" t="s">
        <v>470</v>
      </c>
      <c r="P10" s="176" t="s">
        <v>471</v>
      </c>
      <c r="Q10" s="176" t="s">
        <v>421</v>
      </c>
      <c r="R10" s="176" t="s">
        <v>422</v>
      </c>
      <c r="S10"/>
    </row>
    <row r="11" spans="1:19" ht="21.75" customHeight="1">
      <c r="C11" s="32"/>
      <c r="D11" s="110"/>
      <c r="E11" s="203" t="s">
        <v>440</v>
      </c>
      <c r="F11" s="203" t="s">
        <v>492</v>
      </c>
      <c r="G11" s="203" t="s">
        <v>493</v>
      </c>
      <c r="H11" s="204" t="s">
        <v>441</v>
      </c>
      <c r="I11" s="204" t="s">
        <v>442</v>
      </c>
      <c r="J11" s="204"/>
      <c r="K11" s="33"/>
      <c r="N11" s="176" t="s">
        <v>475</v>
      </c>
      <c r="O11" s="176" t="s">
        <v>476</v>
      </c>
      <c r="P11" s="176" t="s">
        <v>477</v>
      </c>
      <c r="Q11" s="176" t="s">
        <v>473</v>
      </c>
      <c r="R11" s="176">
        <v>25013271</v>
      </c>
      <c r="S11"/>
    </row>
    <row r="12" spans="1:19" ht="21.75" customHeight="1">
      <c r="C12" s="32"/>
      <c r="D12" s="110"/>
      <c r="E12" s="204" t="s">
        <v>443</v>
      </c>
      <c r="F12" s="204" t="s">
        <v>494</v>
      </c>
      <c r="G12" s="203"/>
      <c r="H12" s="204" t="s">
        <v>444</v>
      </c>
      <c r="I12" s="204" t="s">
        <v>445</v>
      </c>
      <c r="J12" s="204"/>
      <c r="K12" s="33"/>
      <c r="N12" s="176" t="s">
        <v>475</v>
      </c>
      <c r="O12" s="176" t="s">
        <v>476</v>
      </c>
      <c r="P12" s="176" t="s">
        <v>477</v>
      </c>
      <c r="Q12" s="197" t="s">
        <v>474</v>
      </c>
      <c r="R12" s="176" t="s">
        <v>423</v>
      </c>
      <c r="S12"/>
    </row>
    <row r="13" spans="1:19" ht="21.75" customHeight="1">
      <c r="C13" s="32"/>
      <c r="D13" s="110" t="s">
        <v>305</v>
      </c>
      <c r="E13" s="204" t="s">
        <v>446</v>
      </c>
      <c r="F13" s="204" t="s">
        <v>495</v>
      </c>
      <c r="G13" s="203"/>
      <c r="H13" s="204" t="s">
        <v>447</v>
      </c>
      <c r="I13" s="204" t="s">
        <v>496</v>
      </c>
      <c r="J13" s="204"/>
      <c r="K13" s="33"/>
      <c r="N13" s="176" t="s">
        <v>475</v>
      </c>
      <c r="O13" s="176" t="s">
        <v>476</v>
      </c>
      <c r="P13" s="176" t="s">
        <v>477</v>
      </c>
      <c r="Q13" s="176" t="s">
        <v>424</v>
      </c>
      <c r="R13" s="176" t="s">
        <v>425</v>
      </c>
      <c r="S13"/>
    </row>
    <row r="14" spans="1:19" ht="21.75" customHeight="1">
      <c r="C14" s="32"/>
      <c r="D14" s="110"/>
      <c r="E14" s="204" t="s">
        <v>448</v>
      </c>
      <c r="F14" s="204"/>
      <c r="G14" s="203"/>
      <c r="H14" s="204" t="s">
        <v>299</v>
      </c>
      <c r="I14" s="204" t="s">
        <v>497</v>
      </c>
      <c r="J14" s="204"/>
      <c r="K14" s="33"/>
      <c r="N14" s="176" t="s">
        <v>478</v>
      </c>
      <c r="O14" s="176" t="s">
        <v>479</v>
      </c>
      <c r="P14" s="176" t="s">
        <v>480</v>
      </c>
      <c r="Q14" s="176" t="s">
        <v>426</v>
      </c>
      <c r="R14" s="176" t="s">
        <v>427</v>
      </c>
      <c r="S14"/>
    </row>
    <row r="15" spans="1:19" ht="21.75" customHeight="1">
      <c r="C15" s="32"/>
      <c r="D15" s="110"/>
      <c r="E15" s="204" t="s">
        <v>498</v>
      </c>
      <c r="F15" s="204"/>
      <c r="G15" s="204"/>
      <c r="H15" s="204" t="s">
        <v>449</v>
      </c>
      <c r="I15" s="204" t="s">
        <v>499</v>
      </c>
      <c r="J15" s="204"/>
      <c r="K15" s="33"/>
      <c r="N15" s="176" t="s">
        <v>478</v>
      </c>
      <c r="O15" s="176" t="s">
        <v>479</v>
      </c>
      <c r="P15" s="176" t="s">
        <v>480</v>
      </c>
      <c r="Q15" s="176" t="s">
        <v>428</v>
      </c>
      <c r="R15" s="176" t="s">
        <v>429</v>
      </c>
      <c r="S15"/>
    </row>
    <row r="16" spans="1:19" ht="21.75" customHeight="1">
      <c r="C16" s="32"/>
      <c r="D16" s="110"/>
      <c r="E16" s="204" t="s">
        <v>500</v>
      </c>
      <c r="F16" s="204"/>
      <c r="G16" s="204"/>
      <c r="H16" s="204" t="s">
        <v>366</v>
      </c>
      <c r="I16" s="204" t="s">
        <v>501</v>
      </c>
      <c r="J16" s="204"/>
      <c r="K16" s="33"/>
      <c r="N16" s="176" t="s">
        <v>481</v>
      </c>
      <c r="O16" s="176" t="s">
        <v>483</v>
      </c>
      <c r="P16" s="176" t="s">
        <v>482</v>
      </c>
      <c r="Q16" s="176" t="s">
        <v>430</v>
      </c>
      <c r="R16" s="176" t="s">
        <v>431</v>
      </c>
      <c r="S16"/>
    </row>
    <row r="17" spans="1:11" ht="21.75" customHeight="1">
      <c r="C17" s="32"/>
      <c r="D17" s="111"/>
      <c r="E17" s="205"/>
      <c r="F17" s="205"/>
      <c r="G17" s="205"/>
      <c r="H17" s="206" t="s">
        <v>300</v>
      </c>
      <c r="I17" s="205"/>
      <c r="J17" s="205"/>
      <c r="K17" s="33"/>
    </row>
    <row r="18" spans="1:11" ht="21.75" customHeight="1">
      <c r="C18" s="32"/>
      <c r="D18" s="33"/>
      <c r="E18" s="89"/>
      <c r="F18" s="89"/>
      <c r="G18" s="89"/>
      <c r="H18" s="90"/>
      <c r="I18" s="33"/>
      <c r="J18" s="33"/>
      <c r="K18" s="33"/>
    </row>
    <row r="19" spans="1:11" ht="21.75" customHeight="1">
      <c r="C19" s="32"/>
      <c r="D19" s="104" t="s">
        <v>304</v>
      </c>
      <c r="E19" s="178" t="s">
        <v>450</v>
      </c>
      <c r="F19" s="178" t="s">
        <v>451</v>
      </c>
      <c r="G19" s="57" t="s">
        <v>452</v>
      </c>
      <c r="H19" s="179"/>
      <c r="I19" s="179"/>
      <c r="K19" s="35" t="s">
        <v>251</v>
      </c>
    </row>
    <row r="20" spans="1:11" ht="21.75" customHeight="1">
      <c r="C20" s="32"/>
      <c r="D20" s="105"/>
      <c r="E20" s="202" t="s">
        <v>433</v>
      </c>
      <c r="F20" s="202" t="s">
        <v>453</v>
      </c>
      <c r="G20" s="202" t="s">
        <v>365</v>
      </c>
      <c r="H20" s="202" t="s">
        <v>435</v>
      </c>
      <c r="I20" s="180" t="s">
        <v>276</v>
      </c>
      <c r="K20" s="207" t="s">
        <v>276</v>
      </c>
    </row>
    <row r="21" spans="1:11" ht="21.75" customHeight="1">
      <c r="C21" s="32"/>
      <c r="D21" s="106"/>
      <c r="E21" s="204" t="s">
        <v>436</v>
      </c>
      <c r="F21" s="204" t="s">
        <v>490</v>
      </c>
      <c r="G21" s="204" t="s">
        <v>437</v>
      </c>
      <c r="H21" s="204" t="s">
        <v>438</v>
      </c>
      <c r="I21" s="91" t="s">
        <v>454</v>
      </c>
      <c r="K21" s="91"/>
    </row>
    <row r="22" spans="1:11" ht="21.75" customHeight="1">
      <c r="C22" s="32"/>
      <c r="D22" s="106"/>
      <c r="E22" s="204" t="s">
        <v>443</v>
      </c>
      <c r="F22" s="204" t="s">
        <v>494</v>
      </c>
      <c r="G22" s="204" t="s">
        <v>441</v>
      </c>
      <c r="H22" s="204" t="s">
        <v>442</v>
      </c>
      <c r="I22" s="91"/>
      <c r="K22" s="91"/>
    </row>
    <row r="23" spans="1:11" ht="21.75" customHeight="1">
      <c r="C23" s="32"/>
      <c r="D23" s="106"/>
      <c r="E23" s="204" t="s">
        <v>446</v>
      </c>
      <c r="F23" s="204" t="s">
        <v>495</v>
      </c>
      <c r="G23" s="204" t="s">
        <v>444</v>
      </c>
      <c r="H23" s="204" t="s">
        <v>445</v>
      </c>
      <c r="I23" s="91"/>
      <c r="K23" s="91"/>
    </row>
    <row r="24" spans="1:11" ht="21.75" customHeight="1">
      <c r="C24" s="32"/>
      <c r="D24" s="106" t="s">
        <v>305</v>
      </c>
      <c r="E24" s="204" t="s">
        <v>448</v>
      </c>
      <c r="F24" s="204"/>
      <c r="G24" s="204" t="s">
        <v>447</v>
      </c>
      <c r="H24" s="204" t="s">
        <v>496</v>
      </c>
      <c r="I24" s="91"/>
      <c r="K24" s="91"/>
    </row>
    <row r="25" spans="1:11" ht="21.75" customHeight="1">
      <c r="C25" s="32"/>
      <c r="D25" s="106"/>
      <c r="E25" s="204" t="s">
        <v>498</v>
      </c>
      <c r="F25" s="204"/>
      <c r="G25" s="204" t="s">
        <v>299</v>
      </c>
      <c r="H25" s="204" t="s">
        <v>497</v>
      </c>
      <c r="I25" s="208"/>
      <c r="K25" s="208"/>
    </row>
    <row r="26" spans="1:11" ht="22.5" customHeight="1">
      <c r="C26" s="32"/>
      <c r="D26" s="106"/>
      <c r="E26" s="204" t="s">
        <v>500</v>
      </c>
      <c r="F26" s="204"/>
      <c r="G26" s="204" t="s">
        <v>449</v>
      </c>
      <c r="H26" s="204" t="s">
        <v>499</v>
      </c>
      <c r="I26" s="207"/>
      <c r="K26" s="207"/>
    </row>
    <row r="27" spans="1:11" ht="22.5" customHeight="1">
      <c r="C27" s="32"/>
      <c r="D27" s="106"/>
      <c r="E27" s="204"/>
      <c r="F27" s="204"/>
      <c r="G27" s="204" t="s">
        <v>455</v>
      </c>
      <c r="H27" s="204" t="s">
        <v>501</v>
      </c>
      <c r="I27" s="207"/>
      <c r="K27" s="207"/>
    </row>
    <row r="28" spans="1:11" ht="24" customHeight="1">
      <c r="C28" s="32"/>
      <c r="D28" s="107"/>
      <c r="E28" s="205"/>
      <c r="F28" s="205"/>
      <c r="G28" s="205" t="s">
        <v>300</v>
      </c>
      <c r="H28" s="205"/>
      <c r="I28" s="209"/>
      <c r="K28" s="209"/>
    </row>
    <row r="29" spans="1:11" ht="24" customHeight="1">
      <c r="A29" s="33">
        <v>7</v>
      </c>
      <c r="B29" s="32" t="s">
        <v>214</v>
      </c>
      <c r="C29" s="33" t="s">
        <v>259</v>
      </c>
      <c r="D29" s="173" t="s">
        <v>373</v>
      </c>
      <c r="E29" s="181"/>
      <c r="F29" s="181"/>
      <c r="G29" s="181"/>
      <c r="H29" s="181"/>
      <c r="I29" s="181"/>
      <c r="J29" s="181"/>
      <c r="K29" s="181"/>
    </row>
    <row r="30" spans="1:11" ht="24" customHeight="1">
      <c r="C30" s="33" t="s">
        <v>260</v>
      </c>
      <c r="D30" s="173" t="s">
        <v>258</v>
      </c>
      <c r="E30" s="181"/>
      <c r="F30" s="181"/>
      <c r="G30" s="181"/>
      <c r="H30" s="181"/>
      <c r="I30" s="181"/>
      <c r="J30" s="181"/>
      <c r="K30" s="181"/>
    </row>
    <row r="31" spans="1:11" ht="24" customHeight="1">
      <c r="C31" s="33" t="s">
        <v>261</v>
      </c>
      <c r="D31" s="173" t="s">
        <v>262</v>
      </c>
      <c r="E31" s="173"/>
      <c r="F31" s="173"/>
      <c r="G31" s="173"/>
      <c r="H31" s="173"/>
      <c r="I31" s="173"/>
      <c r="J31" s="173"/>
      <c r="K31" s="173"/>
    </row>
    <row r="32" spans="1:11" ht="24" customHeight="1">
      <c r="A32" s="33">
        <v>8</v>
      </c>
      <c r="B32" s="32" t="s">
        <v>215</v>
      </c>
      <c r="C32" s="33" t="s">
        <v>216</v>
      </c>
      <c r="D32" s="32" t="s">
        <v>456</v>
      </c>
      <c r="K32" s="37"/>
    </row>
    <row r="33" spans="1:11" ht="24" customHeight="1">
      <c r="A33" s="33">
        <v>9</v>
      </c>
      <c r="B33" s="32" t="s">
        <v>217</v>
      </c>
      <c r="C33" s="33" t="s">
        <v>216</v>
      </c>
      <c r="D33" s="173" t="s">
        <v>369</v>
      </c>
      <c r="E33" s="181"/>
      <c r="F33" s="181"/>
      <c r="G33" s="181"/>
      <c r="H33" s="181"/>
      <c r="I33" s="181"/>
      <c r="J33" s="181"/>
      <c r="K33" s="181"/>
    </row>
    <row r="34" spans="1:11" ht="24" customHeight="1">
      <c r="D34" s="88" t="s">
        <v>502</v>
      </c>
      <c r="K34" s="40"/>
    </row>
    <row r="35" spans="1:11" ht="24" customHeight="1">
      <c r="D35" s="190" t="s">
        <v>457</v>
      </c>
      <c r="E35" s="191"/>
      <c r="F35" s="191"/>
      <c r="G35" s="190" t="s">
        <v>458</v>
      </c>
      <c r="H35" s="191"/>
      <c r="I35" s="191"/>
      <c r="K35" s="40"/>
    </row>
    <row r="36" spans="1:11" ht="24" customHeight="1">
      <c r="C36" s="33" t="s">
        <v>218</v>
      </c>
      <c r="D36" s="32" t="s">
        <v>407</v>
      </c>
    </row>
    <row r="37" spans="1:11" ht="24" customHeight="1">
      <c r="C37" s="33" t="s">
        <v>219</v>
      </c>
      <c r="D37" s="34" t="s">
        <v>385</v>
      </c>
      <c r="E37" s="182"/>
      <c r="F37" s="182"/>
      <c r="G37" s="182"/>
      <c r="H37" s="182"/>
      <c r="I37" s="182"/>
      <c r="J37" s="182"/>
    </row>
    <row r="38" spans="1:11" ht="24" customHeight="1">
      <c r="C38" s="33" t="s">
        <v>220</v>
      </c>
      <c r="D38" s="32" t="s">
        <v>222</v>
      </c>
    </row>
    <row r="39" spans="1:11" ht="24" customHeight="1">
      <c r="C39" s="33" t="s">
        <v>221</v>
      </c>
      <c r="D39" s="32" t="s">
        <v>223</v>
      </c>
    </row>
    <row r="40" spans="1:11" ht="24" customHeight="1">
      <c r="D40" s="32" t="s">
        <v>224</v>
      </c>
    </row>
    <row r="41" spans="1:11" ht="24" customHeight="1">
      <c r="C41" s="33" t="s">
        <v>225</v>
      </c>
      <c r="D41" s="34" t="s">
        <v>226</v>
      </c>
    </row>
    <row r="42" spans="1:11" ht="24" customHeight="1">
      <c r="A42" s="33">
        <v>10</v>
      </c>
      <c r="B42" s="32" t="s">
        <v>227</v>
      </c>
      <c r="D42" s="112" t="str">
        <f>O4</f>
        <v>５月２６日（月）～</v>
      </c>
      <c r="E42" s="112"/>
      <c r="F42" s="112" t="str">
        <f>P4</f>
        <v>５月２９日（木）19:00</v>
      </c>
      <c r="G42" s="112"/>
      <c r="H42" s="56"/>
      <c r="I42" s="56"/>
      <c r="J42" s="56"/>
    </row>
    <row r="43" spans="1:11" ht="24" customHeight="1">
      <c r="A43" s="33">
        <v>11</v>
      </c>
      <c r="B43" s="32" t="s">
        <v>228</v>
      </c>
      <c r="D43" s="183" t="s">
        <v>229</v>
      </c>
      <c r="E43" s="183"/>
      <c r="F43" s="184" t="s">
        <v>371</v>
      </c>
      <c r="G43" s="185"/>
      <c r="H43" s="185"/>
    </row>
    <row r="44" spans="1:11" ht="24" customHeight="1">
      <c r="D44" s="183" t="s">
        <v>230</v>
      </c>
      <c r="E44" s="183"/>
      <c r="F44" s="186" t="s">
        <v>372</v>
      </c>
      <c r="G44" s="186"/>
      <c r="H44" s="38" t="s">
        <v>335</v>
      </c>
      <c r="I44" s="38"/>
      <c r="J44" s="38"/>
    </row>
    <row r="45" spans="1:11" ht="24" customHeight="1">
      <c r="D45" s="187" t="s">
        <v>388</v>
      </c>
      <c r="E45" s="188"/>
      <c r="F45" s="188"/>
      <c r="G45" s="188"/>
      <c r="H45" s="188"/>
      <c r="I45" s="188"/>
      <c r="J45" s="188"/>
    </row>
    <row r="46" spans="1:11" ht="24" customHeight="1">
      <c r="D46" s="187" t="s">
        <v>459</v>
      </c>
      <c r="E46" s="188"/>
      <c r="F46" s="188"/>
      <c r="G46" s="188"/>
      <c r="H46" s="188"/>
      <c r="I46" s="188"/>
      <c r="J46" s="188"/>
    </row>
    <row r="47" spans="1:11" ht="24" customHeight="1">
      <c r="D47" s="187" t="s">
        <v>460</v>
      </c>
      <c r="E47" s="188"/>
      <c r="F47" s="188"/>
      <c r="G47" s="188"/>
      <c r="H47" s="188"/>
      <c r="I47" s="188"/>
      <c r="J47" s="188"/>
    </row>
    <row r="48" spans="1:11" ht="24" customHeight="1">
      <c r="D48" s="189" t="s">
        <v>503</v>
      </c>
      <c r="E48" s="189"/>
      <c r="F48" s="189"/>
      <c r="G48" s="189"/>
      <c r="H48" s="189"/>
      <c r="I48" s="189"/>
      <c r="J48" s="189"/>
    </row>
    <row r="49" spans="1:11" ht="24" customHeight="1">
      <c r="D49" s="175" t="s">
        <v>504</v>
      </c>
      <c r="E49" s="175"/>
      <c r="F49" s="175"/>
      <c r="G49" s="175"/>
      <c r="H49" s="175"/>
      <c r="I49" s="175"/>
      <c r="J49" s="175"/>
    </row>
    <row r="50" spans="1:11" ht="24" customHeight="1">
      <c r="A50" s="33">
        <v>12</v>
      </c>
      <c r="B50" s="32" t="s">
        <v>231</v>
      </c>
      <c r="D50" s="32" t="s">
        <v>374</v>
      </c>
    </row>
    <row r="51" spans="1:11" ht="24" customHeight="1">
      <c r="D51" s="32" t="s">
        <v>232</v>
      </c>
    </row>
    <row r="52" spans="1:11" ht="24" customHeight="1">
      <c r="D52" s="36"/>
      <c r="E52" s="210" t="s">
        <v>505</v>
      </c>
      <c r="F52" s="211"/>
      <c r="G52" s="212" t="s">
        <v>506</v>
      </c>
      <c r="H52" s="212"/>
    </row>
    <row r="53" spans="1:11" ht="24" customHeight="1">
      <c r="D53" s="36"/>
      <c r="E53" s="87" t="s">
        <v>272</v>
      </c>
      <c r="F53" s="87" t="s">
        <v>273</v>
      </c>
      <c r="G53" s="87" t="s">
        <v>275</v>
      </c>
      <c r="H53" s="87" t="s">
        <v>274</v>
      </c>
    </row>
    <row r="54" spans="1:11" ht="24" customHeight="1">
      <c r="D54" s="35" t="s">
        <v>507</v>
      </c>
      <c r="E54" s="85">
        <v>700</v>
      </c>
      <c r="F54" s="85">
        <v>1000</v>
      </c>
      <c r="G54" s="85">
        <v>700</v>
      </c>
      <c r="H54" s="85">
        <v>1000</v>
      </c>
    </row>
    <row r="55" spans="1:11" ht="24" customHeight="1">
      <c r="D55" s="35" t="s">
        <v>508</v>
      </c>
      <c r="E55" s="85">
        <v>1000</v>
      </c>
      <c r="F55" s="85">
        <v>1500</v>
      </c>
      <c r="G55" s="86"/>
      <c r="H55" s="86"/>
    </row>
    <row r="56" spans="1:11" ht="24" customHeight="1">
      <c r="D56" s="35" t="s">
        <v>509</v>
      </c>
      <c r="E56" s="82">
        <v>1200</v>
      </c>
      <c r="F56" s="82">
        <v>2000</v>
      </c>
      <c r="G56" s="82">
        <v>1200</v>
      </c>
      <c r="H56" s="82">
        <v>2000</v>
      </c>
    </row>
    <row r="57" spans="1:11" ht="24" customHeight="1">
      <c r="D57" s="194" t="s">
        <v>510</v>
      </c>
      <c r="E57" s="195">
        <v>500</v>
      </c>
      <c r="F57" s="196"/>
      <c r="G57" s="195">
        <v>500</v>
      </c>
      <c r="H57" s="196"/>
    </row>
    <row r="58" spans="1:11" ht="24" customHeight="1">
      <c r="D58" s="194" t="s">
        <v>375</v>
      </c>
      <c r="E58" s="195">
        <v>300</v>
      </c>
      <c r="F58" s="196"/>
      <c r="G58" s="195">
        <v>300</v>
      </c>
      <c r="H58" s="196"/>
    </row>
    <row r="59" spans="1:11" ht="24" customHeight="1">
      <c r="D59" s="193" t="s">
        <v>461</v>
      </c>
      <c r="E59" s="192"/>
      <c r="F59" s="192"/>
      <c r="G59" s="192"/>
      <c r="H59" s="192"/>
    </row>
    <row r="60" spans="1:11" ht="24" customHeight="1">
      <c r="A60" s="33">
        <v>13</v>
      </c>
      <c r="B60" s="39" t="s">
        <v>370</v>
      </c>
      <c r="D60" s="34" t="s">
        <v>462</v>
      </c>
      <c r="E60" s="34"/>
      <c r="F60" s="34"/>
      <c r="G60" s="34"/>
      <c r="H60" s="34"/>
      <c r="I60" s="34"/>
      <c r="J60" s="34"/>
    </row>
    <row r="61" spans="1:11" ht="24" customHeight="1">
      <c r="D61" s="173" t="s">
        <v>233</v>
      </c>
      <c r="E61" s="173"/>
      <c r="F61" s="173"/>
      <c r="G61" s="173"/>
      <c r="H61" s="173"/>
      <c r="I61" s="173"/>
      <c r="J61" s="173"/>
    </row>
    <row r="62" spans="1:11" ht="24" customHeight="1">
      <c r="A62" s="33">
        <v>14</v>
      </c>
      <c r="B62" s="32" t="s">
        <v>234</v>
      </c>
      <c r="D62" s="32" t="s">
        <v>387</v>
      </c>
    </row>
    <row r="63" spans="1:11" ht="24" customHeight="1">
      <c r="A63" s="33">
        <v>15</v>
      </c>
      <c r="B63" s="32" t="s">
        <v>235</v>
      </c>
      <c r="C63" s="33" t="s">
        <v>216</v>
      </c>
      <c r="D63" s="88" t="s">
        <v>362</v>
      </c>
      <c r="E63" s="88"/>
      <c r="F63" s="88"/>
      <c r="G63" s="88"/>
      <c r="H63" s="88"/>
      <c r="I63" s="88"/>
      <c r="J63" s="88"/>
      <c r="K63" s="88"/>
    </row>
    <row r="64" spans="1:11" ht="24" customHeight="1">
      <c r="D64" s="174" t="s">
        <v>363</v>
      </c>
      <c r="E64" s="174"/>
      <c r="F64" s="174"/>
      <c r="G64" s="174"/>
      <c r="H64" s="174"/>
      <c r="I64" s="174"/>
      <c r="J64" s="174"/>
      <c r="K64" s="88"/>
    </row>
    <row r="65" spans="1:13" ht="24" customHeight="1">
      <c r="C65" s="33" t="s">
        <v>218</v>
      </c>
      <c r="D65" s="88" t="s">
        <v>389</v>
      </c>
      <c r="E65" s="88"/>
      <c r="F65" s="88"/>
      <c r="G65" s="88"/>
      <c r="H65" s="88"/>
      <c r="I65" s="88"/>
      <c r="J65" s="88"/>
      <c r="K65" s="88"/>
    </row>
    <row r="66" spans="1:13" ht="24" customHeight="1">
      <c r="A66" s="33">
        <v>16</v>
      </c>
      <c r="B66" s="32" t="s">
        <v>236</v>
      </c>
      <c r="D66" s="32" t="s">
        <v>463</v>
      </c>
      <c r="E66" s="33"/>
    </row>
    <row r="67" spans="1:13" ht="24" customHeight="1">
      <c r="A67" s="33">
        <v>17</v>
      </c>
      <c r="B67" s="32" t="s">
        <v>237</v>
      </c>
      <c r="D67" s="34" t="s">
        <v>390</v>
      </c>
      <c r="E67" s="34"/>
      <c r="F67" s="34"/>
      <c r="G67" s="34"/>
      <c r="H67" s="34"/>
      <c r="I67" s="34"/>
      <c r="J67" s="34"/>
      <c r="M67" s="33"/>
    </row>
    <row r="68" spans="1:13" ht="24" customHeight="1">
      <c r="A68" s="33">
        <v>18</v>
      </c>
      <c r="B68" s="32" t="s">
        <v>238</v>
      </c>
      <c r="D68" s="34" t="s">
        <v>239</v>
      </c>
      <c r="E68" s="34"/>
      <c r="F68" s="34"/>
      <c r="G68" s="34"/>
      <c r="H68" s="34"/>
      <c r="I68" s="34"/>
      <c r="J68" s="34"/>
    </row>
    <row r="69" spans="1:13" ht="24" customHeight="1">
      <c r="D69" s="173" t="s">
        <v>240</v>
      </c>
      <c r="E69" s="173"/>
      <c r="F69" s="173"/>
      <c r="G69" s="173"/>
      <c r="H69" s="173"/>
    </row>
    <row r="70" spans="1:13" ht="24" customHeight="1">
      <c r="A70" s="33">
        <v>19</v>
      </c>
      <c r="B70" s="32" t="s">
        <v>242</v>
      </c>
      <c r="C70" s="33" t="s">
        <v>243</v>
      </c>
      <c r="D70" s="88" t="s">
        <v>386</v>
      </c>
      <c r="E70" s="88"/>
      <c r="F70" s="88"/>
      <c r="G70" s="88"/>
      <c r="H70" s="88"/>
      <c r="I70" s="88"/>
    </row>
    <row r="71" spans="1:13" ht="24" customHeight="1">
      <c r="B71" s="32" t="s">
        <v>246</v>
      </c>
      <c r="C71" s="33" t="s">
        <v>244</v>
      </c>
      <c r="D71" s="32" t="s">
        <v>245</v>
      </c>
    </row>
    <row r="72" spans="1:13" ht="24" customHeight="1">
      <c r="D72" s="32" t="s">
        <v>247</v>
      </c>
    </row>
    <row r="73" spans="1:13" ht="24" customHeight="1">
      <c r="C73" s="33" t="s">
        <v>464</v>
      </c>
      <c r="D73" s="32" t="s">
        <v>465</v>
      </c>
    </row>
    <row r="74" spans="1:13" ht="24" customHeight="1">
      <c r="D74" s="32" t="s">
        <v>466</v>
      </c>
    </row>
    <row r="75" spans="1:13" ht="24" customHeight="1"/>
    <row r="76" spans="1:13" ht="24" customHeight="1"/>
    <row r="77" spans="1:13" ht="24" customHeight="1"/>
    <row r="78" spans="1:13" ht="24" customHeight="1"/>
    <row r="79" spans="1:13" ht="24" customHeight="1"/>
    <row r="80" spans="1:13" ht="24" customHeight="1"/>
    <row r="81" spans="2:13" ht="24" customHeight="1"/>
    <row r="82" spans="2:13" ht="24" customHeight="1"/>
    <row r="83" spans="2:13" ht="24" customHeight="1"/>
    <row r="84" spans="2:13" ht="24" customHeight="1"/>
    <row r="85" spans="2:13" ht="24" customHeight="1"/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2:13" s="33" customFormat="1" ht="24" customHeight="1">
      <c r="B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2:13" s="33" customFormat="1" ht="24" customHeight="1">
      <c r="B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</sheetData>
  <mergeCells count="6">
    <mergeCell ref="I1:J1"/>
    <mergeCell ref="D2:I2"/>
    <mergeCell ref="D3:E3"/>
    <mergeCell ref="F3:G3"/>
    <mergeCell ref="D6:F6"/>
    <mergeCell ref="G6:H6"/>
  </mergeCells>
  <phoneticPr fontId="1"/>
  <conditionalFormatting sqref="D20:D28">
    <cfRule type="cellIs" dxfId="36" priority="6" stopIfTrue="1" operator="equal">
      <formula>0</formula>
    </cfRule>
  </conditionalFormatting>
  <conditionalFormatting sqref="D9:J18 E19:I28">
    <cfRule type="cellIs" dxfId="35" priority="2" stopIfTrue="1" operator="equal">
      <formula>0</formula>
    </cfRule>
  </conditionalFormatting>
  <conditionalFormatting sqref="K19:K28">
    <cfRule type="cellIs" dxfId="34" priority="1" stopIfTrue="1" operator="equal">
      <formula>0</formula>
    </cfRule>
  </conditionalFormatting>
  <hyperlinks>
    <hyperlink ref="F43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1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sqref="A1:I1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23" t="s">
        <v>27</v>
      </c>
      <c r="B1" s="223"/>
      <c r="C1" s="223"/>
      <c r="D1" s="223"/>
      <c r="E1" s="223"/>
      <c r="F1" s="223"/>
      <c r="G1" s="223"/>
      <c r="H1" s="223"/>
      <c r="I1" s="223"/>
      <c r="J1" s="224" t="s">
        <v>28</v>
      </c>
      <c r="K1" s="225"/>
      <c r="L1" s="226" t="s">
        <v>484</v>
      </c>
      <c r="M1" s="227"/>
      <c r="N1" s="227"/>
      <c r="O1" s="228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18" t="s">
        <v>29</v>
      </c>
      <c r="D3" s="218"/>
      <c r="E3" s="218"/>
      <c r="F3" s="229" t="str">
        <f>'2025 第３戦'!F44:G44</f>
        <v>090-3817-5430</v>
      </c>
      <c r="G3" s="229"/>
      <c r="H3" s="229"/>
      <c r="I3" s="229"/>
      <c r="J3" s="229"/>
      <c r="K3" s="1"/>
      <c r="L3" s="230" t="str">
        <f>'2025 第３戦'!D42&amp;"受付開始"</f>
        <v>５月２６日（月）～受付開始</v>
      </c>
      <c r="M3" s="231"/>
      <c r="N3" s="231"/>
      <c r="O3" s="232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18" t="s">
        <v>30</v>
      </c>
      <c r="D4" s="218"/>
      <c r="E4" s="218"/>
      <c r="F4" s="219" t="str">
        <f>'2025 第３戦'!F43:H43</f>
        <v>r5dououentry@gmail.com</v>
      </c>
      <c r="G4" s="218"/>
      <c r="H4" s="218"/>
      <c r="I4" s="218"/>
      <c r="J4" s="218"/>
      <c r="K4" s="1"/>
      <c r="L4" s="220" t="str">
        <f>'2025 第３戦'!F42&amp;"〆切"</f>
        <v>５月２９日（木）19:00〆切</v>
      </c>
      <c r="M4" s="221"/>
      <c r="N4" s="221"/>
      <c r="O4" s="222"/>
      <c r="P4" s="1"/>
      <c r="Q4" s="1"/>
      <c r="R4" s="1"/>
      <c r="S4" s="1"/>
      <c r="T4" s="1"/>
      <c r="U4" s="1"/>
      <c r="V4" s="1"/>
    </row>
    <row r="5" spans="1:22" ht="8.15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5" customHeight="1">
      <c r="A6" s="233" t="str">
        <f>'2025 第３戦'!A1</f>
        <v>2025 道央記録会第３戦</v>
      </c>
      <c r="B6" s="233"/>
      <c r="C6" s="233"/>
      <c r="D6" s="233"/>
      <c r="E6" s="233"/>
      <c r="F6" s="233"/>
      <c r="G6" s="233"/>
      <c r="H6" s="1"/>
      <c r="I6" s="6"/>
      <c r="J6" s="234" t="str">
        <f>'2025 第３戦'!D4</f>
        <v>２０２５年　６月　８日（日）</v>
      </c>
      <c r="K6" s="234"/>
      <c r="L6" s="234"/>
      <c r="M6" s="234"/>
      <c r="N6" s="234"/>
      <c r="O6" s="234"/>
      <c r="P6" s="1"/>
      <c r="Q6" s="1"/>
      <c r="R6" s="1"/>
      <c r="S6" s="1"/>
      <c r="T6" s="1"/>
      <c r="U6" s="1"/>
      <c r="V6" s="1"/>
    </row>
    <row r="7" spans="1:22" ht="24" customHeight="1">
      <c r="A7" s="249" t="s">
        <v>54</v>
      </c>
      <c r="B7" s="249"/>
      <c r="C7" s="249"/>
      <c r="D7" s="249"/>
      <c r="E7" s="250"/>
      <c r="F7" s="148"/>
      <c r="G7" s="151" t="s">
        <v>380</v>
      </c>
      <c r="H7" s="151"/>
      <c r="I7" s="151"/>
      <c r="J7" s="151"/>
      <c r="K7" s="151"/>
      <c r="L7" s="151"/>
      <c r="M7" s="151"/>
      <c r="N7" s="149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51"/>
      <c r="B8" s="251"/>
      <c r="C8" s="251"/>
      <c r="D8" s="251"/>
      <c r="E8" s="252"/>
      <c r="F8" s="7"/>
      <c r="G8" s="25" t="s">
        <v>37</v>
      </c>
      <c r="H8" s="25" t="s">
        <v>34</v>
      </c>
      <c r="I8" s="25" t="s">
        <v>378</v>
      </c>
      <c r="J8" s="150" t="s">
        <v>379</v>
      </c>
      <c r="K8" s="25" t="s">
        <v>53</v>
      </c>
      <c r="L8" s="25" t="s">
        <v>57</v>
      </c>
      <c r="M8" s="150" t="s">
        <v>61</v>
      </c>
      <c r="N8" s="149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35"/>
      <c r="C9" s="236"/>
      <c r="D9" s="236" t="s">
        <v>33</v>
      </c>
      <c r="E9" s="243"/>
      <c r="F9" s="1"/>
      <c r="G9" s="147"/>
      <c r="H9" s="147" t="s">
        <v>409</v>
      </c>
      <c r="I9" s="147"/>
      <c r="J9" s="147"/>
      <c r="K9" s="147"/>
      <c r="L9" s="147"/>
      <c r="M9" s="147"/>
      <c r="N9" s="149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381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57"/>
      <c r="B11" s="163" t="s">
        <v>308</v>
      </c>
      <c r="C11" s="164"/>
      <c r="D11" s="164"/>
      <c r="E11" s="164"/>
      <c r="F11" s="164"/>
      <c r="G11" s="164"/>
      <c r="H11" s="164"/>
      <c r="I11" s="162" t="s">
        <v>393</v>
      </c>
      <c r="J11" s="162"/>
      <c r="K11" s="162"/>
      <c r="L11" s="162"/>
      <c r="M11" s="162"/>
      <c r="N11" s="162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53" t="s">
        <v>392</v>
      </c>
      <c r="B12" s="245" t="s">
        <v>487</v>
      </c>
      <c r="C12" s="246"/>
      <c r="D12" s="246"/>
      <c r="E12" s="246"/>
      <c r="F12" s="246"/>
      <c r="G12" s="246"/>
      <c r="H12" s="247"/>
      <c r="I12" s="248" t="s">
        <v>488</v>
      </c>
      <c r="J12" s="246"/>
      <c r="K12" s="246"/>
      <c r="L12" s="246"/>
      <c r="M12" s="246"/>
      <c r="N12" s="247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53" t="s">
        <v>391</v>
      </c>
      <c r="B13" s="245" t="s">
        <v>486</v>
      </c>
      <c r="C13" s="246"/>
      <c r="D13" s="246"/>
      <c r="E13" s="246"/>
      <c r="F13" s="246"/>
      <c r="G13" s="246"/>
      <c r="H13" s="247"/>
      <c r="I13" s="248" t="s">
        <v>485</v>
      </c>
      <c r="J13" s="246"/>
      <c r="K13" s="246"/>
      <c r="L13" s="246"/>
      <c r="M13" s="246"/>
      <c r="N13" s="247"/>
      <c r="O13" s="1"/>
      <c r="P13" s="1"/>
      <c r="Q13" s="11" t="s">
        <v>50</v>
      </c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44" t="s">
        <v>394</v>
      </c>
      <c r="G14" s="244"/>
      <c r="H14" s="244"/>
      <c r="I14" s="244"/>
      <c r="J14" s="244"/>
      <c r="K14" s="244"/>
      <c r="L14" s="244"/>
      <c r="M14" s="244"/>
      <c r="N14" s="244"/>
      <c r="O14" s="1"/>
      <c r="P14" s="1"/>
      <c r="Q14" s="11" t="s">
        <v>55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37"/>
      <c r="C15" s="237"/>
      <c r="D15" s="237"/>
      <c r="E15" s="237"/>
      <c r="F15" s="238"/>
      <c r="G15" s="239" t="s">
        <v>49</v>
      </c>
      <c r="H15" s="240"/>
      <c r="I15" s="241"/>
      <c r="J15" s="242"/>
      <c r="K15" s="242"/>
      <c r="L15" s="242"/>
      <c r="M15" s="242"/>
      <c r="N15" s="242"/>
      <c r="O15" s="1"/>
      <c r="P15" s="1"/>
      <c r="Q15" s="11" t="s">
        <v>59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39" t="s">
        <v>58</v>
      </c>
      <c r="H16" s="240"/>
      <c r="I16" s="241"/>
      <c r="J16" s="219"/>
      <c r="K16" s="253"/>
      <c r="L16" s="253"/>
      <c r="M16" s="253"/>
      <c r="N16" s="253"/>
      <c r="O16" s="1"/>
      <c r="P16" s="1"/>
      <c r="Q16" s="11" t="s">
        <v>62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66</v>
      </c>
      <c r="R17" s="1"/>
      <c r="S17" s="9" t="s">
        <v>63</v>
      </c>
      <c r="T17" s="1"/>
      <c r="U17" s="1"/>
      <c r="V17" s="1"/>
    </row>
    <row r="18" spans="1:22" ht="24" customHeight="1">
      <c r="A18" s="254" t="s">
        <v>64</v>
      </c>
      <c r="B18" s="254"/>
      <c r="C18" s="6"/>
      <c r="D18" s="12" t="s">
        <v>65</v>
      </c>
      <c r="E18" s="255"/>
      <c r="F18" s="255"/>
      <c r="G18" s="255"/>
      <c r="H18" s="13"/>
      <c r="I18" s="13"/>
      <c r="J18" s="13"/>
      <c r="K18" s="6"/>
      <c r="L18" s="6"/>
      <c r="M18" s="6"/>
      <c r="N18" s="6"/>
      <c r="O18" s="1"/>
      <c r="P18" s="1"/>
      <c r="Q18" s="11" t="s">
        <v>69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"/>
      <c r="P19" s="1"/>
      <c r="Q19" s="8" t="s">
        <v>71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39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"/>
      <c r="P20" s="1"/>
      <c r="Q20" s="11" t="s">
        <v>73</v>
      </c>
      <c r="R20" s="16" t="s">
        <v>74</v>
      </c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8" t="s">
        <v>76</v>
      </c>
      <c r="R21" s="16" t="s">
        <v>77</v>
      </c>
      <c r="S21" s="9" t="s">
        <v>75</v>
      </c>
      <c r="T21" s="1"/>
      <c r="U21" s="1"/>
      <c r="V21" s="1"/>
    </row>
    <row r="22" spans="1:22" ht="24" customHeight="1">
      <c r="A22" s="256" t="s">
        <v>376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1"/>
      <c r="Q22" s="8" t="s">
        <v>81</v>
      </c>
      <c r="R22" s="16" t="s">
        <v>82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238"/>
      <c r="C23" s="257"/>
      <c r="D23" s="257"/>
      <c r="E23" s="258"/>
      <c r="F23" s="259"/>
      <c r="G23" s="260"/>
      <c r="H23" s="261" t="s">
        <v>80</v>
      </c>
      <c r="I23" s="261"/>
      <c r="J23" s="262"/>
      <c r="K23" s="263"/>
      <c r="L23" s="263"/>
      <c r="M23" s="264"/>
      <c r="N23" s="1"/>
      <c r="O23" s="1"/>
      <c r="P23" s="1"/>
      <c r="Q23" s="8" t="s">
        <v>87</v>
      </c>
      <c r="R23" s="16" t="s">
        <v>88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238"/>
      <c r="C24" s="257"/>
      <c r="D24" s="257"/>
      <c r="E24" s="258"/>
      <c r="F24" s="265" t="s">
        <v>85</v>
      </c>
      <c r="G24" s="266"/>
      <c r="H24" s="238"/>
      <c r="I24" s="257"/>
      <c r="J24" s="258"/>
      <c r="K24" s="267" t="s">
        <v>86</v>
      </c>
      <c r="L24" s="268"/>
      <c r="M24" s="269"/>
      <c r="N24" s="270"/>
      <c r="O24" s="271"/>
      <c r="P24" s="1"/>
      <c r="Q24" s="8" t="s">
        <v>91</v>
      </c>
      <c r="R24" s="16" t="s">
        <v>92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65" t="s">
        <v>90</v>
      </c>
      <c r="G25" s="266"/>
      <c r="H25" s="238"/>
      <c r="I25" s="257"/>
      <c r="J25" s="258"/>
      <c r="K25" s="1"/>
      <c r="L25" s="1"/>
      <c r="M25" s="1"/>
      <c r="N25" s="1"/>
      <c r="O25" s="1"/>
      <c r="P25" s="1"/>
      <c r="Q25" s="8" t="s">
        <v>94</v>
      </c>
      <c r="R25" s="16" t="s">
        <v>95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98</v>
      </c>
      <c r="R26" s="16" t="s">
        <v>99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238"/>
      <c r="C27" s="257"/>
      <c r="D27" s="257"/>
      <c r="E27" s="258"/>
      <c r="F27" s="259"/>
      <c r="G27" s="260"/>
      <c r="H27" s="272" t="s">
        <v>80</v>
      </c>
      <c r="I27" s="273"/>
      <c r="J27" s="262"/>
      <c r="K27" s="263"/>
      <c r="L27" s="263"/>
      <c r="M27" s="264"/>
      <c r="N27" s="17"/>
      <c r="O27" s="18"/>
      <c r="P27" s="1"/>
      <c r="Q27" s="8" t="s">
        <v>101</v>
      </c>
      <c r="R27" s="16" t="s">
        <v>102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238"/>
      <c r="C28" s="257"/>
      <c r="D28" s="257"/>
      <c r="E28" s="258"/>
      <c r="F28" s="265" t="s">
        <v>85</v>
      </c>
      <c r="G28" s="266"/>
      <c r="H28" s="238"/>
      <c r="I28" s="257"/>
      <c r="J28" s="258"/>
      <c r="K28" s="267" t="s">
        <v>86</v>
      </c>
      <c r="L28" s="268"/>
      <c r="M28" s="269"/>
      <c r="N28" s="270"/>
      <c r="O28" s="271"/>
      <c r="P28" s="1"/>
      <c r="Q28" s="8" t="s">
        <v>104</v>
      </c>
      <c r="R28" s="16" t="s">
        <v>105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65" t="s">
        <v>90</v>
      </c>
      <c r="G29" s="266"/>
      <c r="H29" s="238"/>
      <c r="I29" s="257"/>
      <c r="J29" s="258"/>
      <c r="K29" s="1"/>
      <c r="L29" s="1"/>
      <c r="M29" s="1"/>
      <c r="N29" s="1"/>
      <c r="O29" s="1"/>
      <c r="P29" s="1"/>
      <c r="Q29" s="8" t="s">
        <v>107</v>
      </c>
      <c r="R29" s="16" t="s">
        <v>108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111</v>
      </c>
      <c r="R30" s="16" t="s">
        <v>112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238"/>
      <c r="C31" s="257"/>
      <c r="D31" s="257"/>
      <c r="E31" s="258"/>
      <c r="F31" s="259"/>
      <c r="G31" s="260"/>
      <c r="H31" s="261" t="s">
        <v>80</v>
      </c>
      <c r="I31" s="261"/>
      <c r="J31" s="262"/>
      <c r="K31" s="263"/>
      <c r="L31" s="263"/>
      <c r="M31" s="264"/>
      <c r="N31" s="1"/>
      <c r="O31" s="1"/>
      <c r="P31" s="1"/>
      <c r="Q31" s="8" t="s">
        <v>114</v>
      </c>
      <c r="R31" s="16" t="s">
        <v>115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238"/>
      <c r="C32" s="257"/>
      <c r="D32" s="257"/>
      <c r="E32" s="258"/>
      <c r="F32" s="265" t="s">
        <v>85</v>
      </c>
      <c r="G32" s="266"/>
      <c r="H32" s="238"/>
      <c r="I32" s="257"/>
      <c r="J32" s="258"/>
      <c r="K32" s="267" t="s">
        <v>86</v>
      </c>
      <c r="L32" s="268"/>
      <c r="M32" s="269"/>
      <c r="N32" s="270"/>
      <c r="O32" s="271"/>
      <c r="P32" s="1"/>
      <c r="Q32" s="8" t="s">
        <v>116</v>
      </c>
      <c r="R32" s="16" t="s">
        <v>117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65" t="s">
        <v>85</v>
      </c>
      <c r="G33" s="266"/>
      <c r="H33" s="238"/>
      <c r="I33" s="257"/>
      <c r="J33" s="258"/>
      <c r="K33" s="1"/>
      <c r="L33" s="1"/>
      <c r="M33" s="1"/>
      <c r="N33" s="1"/>
      <c r="O33" s="1"/>
      <c r="P33" s="1"/>
      <c r="Q33" s="8" t="s">
        <v>118</v>
      </c>
      <c r="R33" s="16" t="s">
        <v>119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120</v>
      </c>
      <c r="R34" s="16" t="s">
        <v>121</v>
      </c>
      <c r="S34" s="9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122</v>
      </c>
      <c r="R35" s="16" t="s">
        <v>123</v>
      </c>
      <c r="S35" s="9"/>
      <c r="T35" s="1"/>
      <c r="U35" s="1"/>
      <c r="V35" s="1"/>
    </row>
    <row r="36" spans="1:22" ht="14.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124</v>
      </c>
      <c r="R36" s="16" t="s">
        <v>125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126</v>
      </c>
      <c r="R37" s="16" t="s">
        <v>127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128</v>
      </c>
      <c r="R38" s="16" t="s">
        <v>129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130</v>
      </c>
      <c r="R39" s="16" t="s">
        <v>131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132</v>
      </c>
      <c r="R40" s="16" t="s">
        <v>133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134</v>
      </c>
      <c r="R41" s="16" t="s">
        <v>135</v>
      </c>
      <c r="S41" s="9"/>
      <c r="T41" s="1"/>
      <c r="U41" s="1"/>
      <c r="V41" s="1"/>
    </row>
    <row r="42" spans="1:22" ht="20.5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136</v>
      </c>
      <c r="R42" s="16" t="s">
        <v>137</v>
      </c>
      <c r="S42" s="9"/>
      <c r="T42" s="1"/>
      <c r="U42" s="1"/>
      <c r="V42" s="1"/>
    </row>
    <row r="43" spans="1:22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138</v>
      </c>
      <c r="R43" s="16" t="s">
        <v>139</v>
      </c>
      <c r="S43" s="9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140</v>
      </c>
      <c r="R44" s="16" t="s">
        <v>141</v>
      </c>
      <c r="S44" s="9"/>
      <c r="T44" s="1"/>
      <c r="U44" s="1"/>
      <c r="V44" s="1"/>
    </row>
    <row r="45" spans="1:22" ht="20.5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142</v>
      </c>
      <c r="R45" s="16" t="s">
        <v>143</v>
      </c>
      <c r="S45" s="9"/>
      <c r="T45" s="1"/>
      <c r="U45" s="1"/>
      <c r="V45" s="1"/>
    </row>
    <row r="46" spans="1:22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144</v>
      </c>
      <c r="R46" s="16" t="s">
        <v>145</v>
      </c>
      <c r="S46" s="9"/>
      <c r="T46" s="1"/>
      <c r="U46" s="1"/>
      <c r="V46" s="1"/>
    </row>
    <row r="47" spans="1:22" ht="20.5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146</v>
      </c>
      <c r="R47" s="16" t="s">
        <v>147</v>
      </c>
      <c r="S47" s="9"/>
      <c r="T47" s="1"/>
      <c r="U47" s="1"/>
      <c r="V47" s="1"/>
    </row>
    <row r="48" spans="1:22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148</v>
      </c>
      <c r="R48" s="16" t="s">
        <v>149</v>
      </c>
      <c r="S48" s="9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150</v>
      </c>
      <c r="R49" s="16" t="s">
        <v>151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152</v>
      </c>
      <c r="R50" s="16" t="s">
        <v>153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154</v>
      </c>
      <c r="R51" s="16" t="s">
        <v>155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156</v>
      </c>
      <c r="R52" s="16" t="s">
        <v>157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158</v>
      </c>
      <c r="R53" s="16" t="s">
        <v>159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160</v>
      </c>
      <c r="R54" s="16" t="s">
        <v>161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162</v>
      </c>
      <c r="R55" s="16" t="s">
        <v>163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164</v>
      </c>
      <c r="R56" s="16" t="s">
        <v>165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166</v>
      </c>
      <c r="R57" s="16" t="s">
        <v>167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168</v>
      </c>
      <c r="R58" s="16" t="s">
        <v>169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170</v>
      </c>
      <c r="R59" s="16" t="s">
        <v>171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172</v>
      </c>
      <c r="R60" s="16" t="s">
        <v>173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174</v>
      </c>
      <c r="R61" s="16" t="s">
        <v>175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176</v>
      </c>
      <c r="R62" s="16" t="s">
        <v>177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178</v>
      </c>
      <c r="R63" s="16" t="s">
        <v>179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180</v>
      </c>
      <c r="R64" s="16" t="s">
        <v>181</v>
      </c>
      <c r="S64" s="9"/>
      <c r="T64" s="1"/>
      <c r="U64" s="1"/>
      <c r="V64" s="1"/>
    </row>
    <row r="65" spans="16:22" ht="14">
      <c r="P65" s="1"/>
      <c r="Q65" s="8" t="s">
        <v>182</v>
      </c>
      <c r="R65" s="16" t="s">
        <v>183</v>
      </c>
      <c r="S65" s="9"/>
      <c r="T65" s="1"/>
      <c r="U65" s="1"/>
      <c r="V65" s="1"/>
    </row>
    <row r="66" spans="16:22" ht="14">
      <c r="P66" s="1"/>
      <c r="Q66" s="8"/>
      <c r="R66" s="16"/>
      <c r="S66" s="9"/>
      <c r="T66" s="1"/>
      <c r="U66" s="1"/>
      <c r="V66" s="1"/>
    </row>
  </sheetData>
  <mergeCells count="60"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  <mergeCell ref="K24:L24"/>
    <mergeCell ref="M24:O24"/>
    <mergeCell ref="F25:G25"/>
    <mergeCell ref="H25:J25"/>
    <mergeCell ref="K32:L3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G16:I16"/>
    <mergeCell ref="J16:N16"/>
    <mergeCell ref="A18:B18"/>
    <mergeCell ref="E18:G18"/>
    <mergeCell ref="A22:O22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conditionalFormatting sqref="A1:XFD1048576">
    <cfRule type="containsText" dxfId="33" priority="1" operator="containsText" text=" ">
      <formula>NOT(ISERROR(SEARCH(" ",A1)))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sqref="A1:H1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79" t="str">
        <f>'2025 第３戦'!D4&amp;"開催"</f>
        <v>２０２５年　６月　８日（日）開催</v>
      </c>
      <c r="B1" s="279"/>
      <c r="C1" s="279"/>
      <c r="D1" s="279"/>
      <c r="E1" s="279"/>
      <c r="F1" s="279"/>
      <c r="G1" s="279"/>
      <c r="H1" s="279"/>
      <c r="I1" s="224" t="s">
        <v>28</v>
      </c>
      <c r="J1" s="280"/>
      <c r="K1" s="281" t="str">
        <f>総括!L1</f>
        <v>＊</v>
      </c>
      <c r="L1" s="281"/>
      <c r="M1" s="282"/>
    </row>
    <row r="2" spans="1:13" ht="11.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15" customHeight="1">
      <c r="A3" s="283" t="s">
        <v>41</v>
      </c>
      <c r="B3" s="284"/>
      <c r="C3" s="284"/>
      <c r="D3" s="285"/>
      <c r="E3" s="248" t="str">
        <f>総括!I13</f>
        <v>（例）道央ｸﾗﾌﾞ</v>
      </c>
      <c r="F3" s="276"/>
      <c r="G3" s="276"/>
      <c r="H3" s="276"/>
      <c r="I3" s="276"/>
      <c r="J3" s="276"/>
      <c r="K3" s="286" t="s">
        <v>31</v>
      </c>
      <c r="L3" s="286"/>
      <c r="M3" s="286"/>
    </row>
    <row r="4" spans="1:13" ht="37.15" customHeight="1">
      <c r="A4" s="275" t="s">
        <v>184</v>
      </c>
      <c r="B4" s="275"/>
      <c r="C4" s="275"/>
      <c r="D4" s="275"/>
      <c r="E4" s="276">
        <f>総括!B15</f>
        <v>0</v>
      </c>
      <c r="F4" s="276"/>
      <c r="G4" s="276"/>
      <c r="H4" s="276"/>
      <c r="I4" s="276"/>
      <c r="J4" s="277"/>
      <c r="K4" s="248">
        <f>総括!B9</f>
        <v>0</v>
      </c>
      <c r="L4" s="277"/>
      <c r="M4" s="20" t="s">
        <v>185</v>
      </c>
    </row>
    <row r="5" spans="1:13" ht="8.5" customHeight="1">
      <c r="A5" s="114"/>
      <c r="B5" s="114"/>
      <c r="C5" s="114"/>
      <c r="D5" s="114"/>
      <c r="E5" s="115"/>
      <c r="F5" s="115"/>
      <c r="G5" s="115"/>
      <c r="H5" s="115"/>
      <c r="I5" s="115"/>
      <c r="J5" s="115"/>
      <c r="K5" s="115"/>
      <c r="L5" s="115"/>
      <c r="M5" s="116"/>
    </row>
    <row r="6" spans="1:13" ht="37.15" customHeight="1">
      <c r="A6" s="128"/>
      <c r="B6" s="170" t="s">
        <v>331</v>
      </c>
      <c r="C6" s="171"/>
      <c r="D6" s="103" t="s">
        <v>332</v>
      </c>
      <c r="E6" s="141" t="s">
        <v>409</v>
      </c>
      <c r="F6" s="102" t="s">
        <v>333</v>
      </c>
      <c r="G6" s="101"/>
      <c r="H6" s="141" t="s">
        <v>409</v>
      </c>
      <c r="I6" s="129"/>
      <c r="J6" s="129"/>
      <c r="K6" s="129"/>
      <c r="L6" s="129"/>
      <c r="M6" s="130"/>
    </row>
    <row r="7" spans="1:13" ht="6" customHeight="1">
      <c r="A7" s="134"/>
      <c r="B7" s="134"/>
      <c r="C7" s="134"/>
      <c r="D7" s="134"/>
      <c r="E7" s="133"/>
      <c r="F7" s="133"/>
      <c r="G7" s="129"/>
      <c r="H7" s="133"/>
      <c r="I7" s="133"/>
      <c r="J7" s="133"/>
      <c r="K7" s="133"/>
      <c r="L7" s="133"/>
      <c r="M7" s="135"/>
    </row>
    <row r="8" spans="1:13" ht="37.15" customHeight="1">
      <c r="A8" s="278" t="s">
        <v>271</v>
      </c>
      <c r="B8" s="278"/>
      <c r="C8" s="278"/>
      <c r="D8" s="274"/>
      <c r="E8" s="274"/>
      <c r="F8" s="274"/>
      <c r="G8" s="19"/>
      <c r="H8" s="278" t="s">
        <v>270</v>
      </c>
      <c r="I8" s="278"/>
      <c r="J8" s="278"/>
      <c r="K8" s="274"/>
      <c r="L8" s="274"/>
      <c r="M8" s="274"/>
    </row>
    <row r="9" spans="1:13" ht="37.15" customHeight="1">
      <c r="A9" s="21"/>
      <c r="B9" s="22" t="s">
        <v>187</v>
      </c>
      <c r="C9" s="25" t="s">
        <v>361</v>
      </c>
      <c r="D9" s="22" t="s">
        <v>189</v>
      </c>
      <c r="E9" s="22" t="s">
        <v>190</v>
      </c>
      <c r="F9" s="22" t="s">
        <v>191</v>
      </c>
      <c r="G9" s="19"/>
      <c r="H9" s="21"/>
      <c r="I9" s="22" t="s">
        <v>187</v>
      </c>
      <c r="J9" s="22" t="s">
        <v>188</v>
      </c>
      <c r="K9" s="22" t="s">
        <v>189</v>
      </c>
      <c r="L9" s="22" t="s">
        <v>190</v>
      </c>
      <c r="M9" s="22" t="s">
        <v>191</v>
      </c>
    </row>
    <row r="10" spans="1:13" ht="27.75" customHeight="1">
      <c r="A10" s="22" t="s">
        <v>406</v>
      </c>
      <c r="B10" s="23">
        <v>500</v>
      </c>
      <c r="C10" s="140"/>
      <c r="D10" s="140"/>
      <c r="E10" s="24">
        <f t="shared" ref="E10:E13" si="0">C10+D10</f>
        <v>0</v>
      </c>
      <c r="F10" s="24">
        <f>B10*E10</f>
        <v>0</v>
      </c>
      <c r="G10" s="19"/>
      <c r="H10" s="22" t="s">
        <v>406</v>
      </c>
      <c r="I10" s="23">
        <v>500</v>
      </c>
      <c r="J10" s="140"/>
      <c r="K10" s="140"/>
      <c r="L10" s="24">
        <f t="shared" ref="L10:L13" si="1">J10+K10</f>
        <v>0</v>
      </c>
      <c r="M10" s="24">
        <f>I10*L10</f>
        <v>0</v>
      </c>
    </row>
    <row r="11" spans="1:13" ht="27.75" customHeight="1">
      <c r="A11" s="22" t="s">
        <v>192</v>
      </c>
      <c r="B11" s="23">
        <v>700</v>
      </c>
      <c r="C11" s="140"/>
      <c r="D11" s="140"/>
      <c r="E11" s="24">
        <f t="shared" si="0"/>
        <v>0</v>
      </c>
      <c r="F11" s="24">
        <f t="shared" ref="F11:F14" si="2">B11*E11</f>
        <v>0</v>
      </c>
      <c r="G11" s="19"/>
      <c r="H11" s="22" t="s">
        <v>192</v>
      </c>
      <c r="I11" s="23">
        <v>1000</v>
      </c>
      <c r="J11" s="140"/>
      <c r="K11" s="140"/>
      <c r="L11" s="24">
        <f t="shared" si="1"/>
        <v>0</v>
      </c>
      <c r="M11" s="24">
        <f t="shared" ref="M11:M14" si="3">I11*L11</f>
        <v>0</v>
      </c>
    </row>
    <row r="12" spans="1:13" ht="27.75" customHeight="1">
      <c r="A12" s="22" t="s">
        <v>267</v>
      </c>
      <c r="B12" s="23">
        <v>1000</v>
      </c>
      <c r="C12" s="140"/>
      <c r="D12" s="140"/>
      <c r="E12" s="24">
        <f t="shared" si="0"/>
        <v>0</v>
      </c>
      <c r="F12" s="24">
        <f t="shared" si="2"/>
        <v>0</v>
      </c>
      <c r="G12" s="19"/>
      <c r="H12" s="22" t="s">
        <v>268</v>
      </c>
      <c r="I12" s="23">
        <v>1500</v>
      </c>
      <c r="J12" s="140"/>
      <c r="K12" s="140"/>
      <c r="L12" s="24">
        <f t="shared" si="1"/>
        <v>0</v>
      </c>
      <c r="M12" s="24">
        <f t="shared" si="3"/>
        <v>0</v>
      </c>
    </row>
    <row r="13" spans="1:13" ht="27.75" customHeight="1">
      <c r="A13" s="25" t="s">
        <v>193</v>
      </c>
      <c r="B13" s="23">
        <v>1200</v>
      </c>
      <c r="C13" s="140"/>
      <c r="D13" s="140"/>
      <c r="E13" s="24">
        <f t="shared" si="0"/>
        <v>0</v>
      </c>
      <c r="F13" s="24">
        <f t="shared" si="2"/>
        <v>0</v>
      </c>
      <c r="G13" s="19"/>
      <c r="H13" s="25" t="s">
        <v>193</v>
      </c>
      <c r="I13" s="23">
        <v>2000</v>
      </c>
      <c r="J13" s="140"/>
      <c r="K13" s="140"/>
      <c r="L13" s="24">
        <f t="shared" si="1"/>
        <v>0</v>
      </c>
      <c r="M13" s="24">
        <f t="shared" si="3"/>
        <v>0</v>
      </c>
    </row>
    <row r="14" spans="1:13" ht="27.75" customHeight="1">
      <c r="A14" s="25" t="s">
        <v>364</v>
      </c>
      <c r="B14" s="143" t="str">
        <f>IF(総括!$B$24&lt;&gt;"","0","300")</f>
        <v>300</v>
      </c>
      <c r="C14" s="144">
        <f>COUNTA(男!$D$5:$D$54)</f>
        <v>0</v>
      </c>
      <c r="D14" s="144">
        <f>COUNTA(女!$D$5:$D$54)</f>
        <v>0</v>
      </c>
      <c r="E14" s="24">
        <f t="shared" ref="E14" si="4">C14+D14</f>
        <v>0</v>
      </c>
      <c r="F14" s="24">
        <f t="shared" si="2"/>
        <v>0</v>
      </c>
      <c r="G14" s="19"/>
      <c r="H14" s="25" t="s">
        <v>364</v>
      </c>
      <c r="I14" s="143" t="str">
        <f>IF(総括!$B$24&lt;&gt;"","0","300")</f>
        <v>300</v>
      </c>
      <c r="J14" s="144">
        <f>COUNTA(男!$D$5:$D$54)</f>
        <v>0</v>
      </c>
      <c r="K14" s="144">
        <f>COUNTA(女!$D$5:$D$54)</f>
        <v>0</v>
      </c>
      <c r="L14" s="24">
        <f t="shared" ref="L14" si="5">J14+K14</f>
        <v>0</v>
      </c>
      <c r="M14" s="24">
        <f t="shared" si="3"/>
        <v>0</v>
      </c>
    </row>
    <row r="15" spans="1:13" ht="27.75" customHeight="1">
      <c r="A15" s="21"/>
      <c r="B15" s="23"/>
      <c r="C15" s="24"/>
      <c r="D15" s="24"/>
      <c r="E15" s="24"/>
      <c r="F15" s="24">
        <f t="shared" ref="F15" si="6">F10+F11+F12+F13+F14</f>
        <v>0</v>
      </c>
      <c r="G15" s="19"/>
      <c r="H15" s="21"/>
      <c r="I15" s="23"/>
      <c r="J15" s="24"/>
      <c r="K15" s="24"/>
      <c r="L15" s="24"/>
      <c r="M15" s="24">
        <f t="shared" ref="M15" si="7">M10+M11+M12+M13+M14</f>
        <v>0</v>
      </c>
    </row>
    <row r="17" spans="1:13" ht="27.75" customHeight="1">
      <c r="A17" s="274" t="s">
        <v>269</v>
      </c>
      <c r="B17" s="274"/>
      <c r="C17" s="274"/>
      <c r="D17" s="274"/>
      <c r="E17" s="274"/>
      <c r="F17" s="274"/>
      <c r="G17" s="19"/>
      <c r="H17" s="274" t="s">
        <v>186</v>
      </c>
      <c r="I17" s="274"/>
      <c r="J17" s="274"/>
      <c r="K17" s="274"/>
      <c r="L17" s="274"/>
      <c r="M17" s="274"/>
    </row>
    <row r="18" spans="1:13" ht="27.75" customHeight="1">
      <c r="A18" s="21"/>
      <c r="B18" s="22" t="s">
        <v>187</v>
      </c>
      <c r="C18" s="25" t="s">
        <v>361</v>
      </c>
      <c r="D18" s="22" t="s">
        <v>189</v>
      </c>
      <c r="E18" s="22" t="s">
        <v>190</v>
      </c>
      <c r="F18" s="22" t="s">
        <v>191</v>
      </c>
      <c r="G18" s="19"/>
      <c r="H18" s="21"/>
      <c r="I18" s="22" t="s">
        <v>187</v>
      </c>
      <c r="J18" s="22" t="s">
        <v>188</v>
      </c>
      <c r="K18" s="22" t="s">
        <v>189</v>
      </c>
      <c r="L18" s="22" t="s">
        <v>190</v>
      </c>
      <c r="M18" s="22" t="s">
        <v>191</v>
      </c>
    </row>
    <row r="19" spans="1:13" ht="27.75" customHeight="1">
      <c r="A19" s="22" t="s">
        <v>406</v>
      </c>
      <c r="B19" s="23">
        <v>500</v>
      </c>
      <c r="C19" s="140"/>
      <c r="D19" s="140"/>
      <c r="E19" s="24">
        <f t="shared" ref="E19:E22" si="8">C19+D19</f>
        <v>0</v>
      </c>
      <c r="F19" s="24">
        <f>B19*E19</f>
        <v>0</v>
      </c>
      <c r="G19" s="19"/>
      <c r="H19" s="22" t="s">
        <v>406</v>
      </c>
      <c r="I19" s="23">
        <v>500</v>
      </c>
      <c r="J19" s="140"/>
      <c r="K19" s="140"/>
      <c r="L19" s="24">
        <f t="shared" ref="L19:L22" si="9">J19+K19</f>
        <v>0</v>
      </c>
      <c r="M19" s="24">
        <f>I19*L19</f>
        <v>0</v>
      </c>
    </row>
    <row r="20" spans="1:13" ht="27.75" customHeight="1">
      <c r="A20" s="22" t="s">
        <v>192</v>
      </c>
      <c r="B20" s="23">
        <v>700</v>
      </c>
      <c r="C20" s="140"/>
      <c r="D20" s="140"/>
      <c r="E20" s="24">
        <f t="shared" si="8"/>
        <v>0</v>
      </c>
      <c r="F20" s="24">
        <f t="shared" ref="F20:F23" si="10">B20*E20</f>
        <v>0</v>
      </c>
      <c r="G20" s="19"/>
      <c r="H20" s="22" t="s">
        <v>192</v>
      </c>
      <c r="I20" s="23">
        <v>1000</v>
      </c>
      <c r="J20" s="140"/>
      <c r="K20" s="140"/>
      <c r="L20" s="24">
        <f t="shared" si="9"/>
        <v>0</v>
      </c>
      <c r="M20" s="24">
        <f t="shared" ref="M20:M23" si="11">I20*L20</f>
        <v>0</v>
      </c>
    </row>
    <row r="21" spans="1:13" ht="27.75" customHeight="1">
      <c r="A21" s="198"/>
      <c r="B21" s="199"/>
      <c r="C21" s="200"/>
      <c r="D21" s="200"/>
      <c r="E21" s="200"/>
      <c r="F21" s="200"/>
      <c r="G21" s="19"/>
      <c r="H21" s="198"/>
      <c r="I21" s="199"/>
      <c r="J21" s="200"/>
      <c r="K21" s="200"/>
      <c r="L21" s="200"/>
      <c r="M21" s="200"/>
    </row>
    <row r="22" spans="1:13" ht="27.75" customHeight="1">
      <c r="A22" s="25" t="s">
        <v>193</v>
      </c>
      <c r="B22" s="23">
        <v>1200</v>
      </c>
      <c r="C22" s="140"/>
      <c r="D22" s="140"/>
      <c r="E22" s="24">
        <f t="shared" si="8"/>
        <v>0</v>
      </c>
      <c r="F22" s="24">
        <f t="shared" si="10"/>
        <v>0</v>
      </c>
      <c r="G22" s="19"/>
      <c r="H22" s="25" t="s">
        <v>193</v>
      </c>
      <c r="I22" s="23">
        <v>2000</v>
      </c>
      <c r="J22" s="140"/>
      <c r="K22" s="140"/>
      <c r="L22" s="24">
        <f t="shared" si="9"/>
        <v>0</v>
      </c>
      <c r="M22" s="24">
        <f t="shared" si="11"/>
        <v>0</v>
      </c>
    </row>
    <row r="23" spans="1:13" ht="27.75" customHeight="1">
      <c r="A23" s="25" t="s">
        <v>364</v>
      </c>
      <c r="B23" s="143" t="str">
        <f>IF(総括!$B$24&lt;&gt;"","0","300")</f>
        <v>300</v>
      </c>
      <c r="C23" s="144">
        <f>COUNTA(男!$D$5:$D$54)</f>
        <v>0</v>
      </c>
      <c r="D23" s="144">
        <f>COUNTA(女!$D$5:$D$54)</f>
        <v>0</v>
      </c>
      <c r="E23" s="24">
        <f t="shared" ref="E23" si="12">C23+D23</f>
        <v>0</v>
      </c>
      <c r="F23" s="24">
        <f t="shared" si="10"/>
        <v>0</v>
      </c>
      <c r="G23" s="19"/>
      <c r="H23" s="25" t="s">
        <v>364</v>
      </c>
      <c r="I23" s="143" t="str">
        <f>IF(総括!$B$24&lt;&gt;"","0","300")</f>
        <v>300</v>
      </c>
      <c r="J23" s="144">
        <f>COUNTA(男!$D$5:$D$54)</f>
        <v>0</v>
      </c>
      <c r="K23" s="144">
        <f>COUNTA(女!$D$5:$D$54)</f>
        <v>0</v>
      </c>
      <c r="L23" s="24">
        <f t="shared" ref="L23" si="13">J23+K23</f>
        <v>0</v>
      </c>
      <c r="M23" s="24">
        <f t="shared" si="11"/>
        <v>0</v>
      </c>
    </row>
    <row r="24" spans="1:13" ht="27.75" customHeight="1">
      <c r="A24" s="21"/>
      <c r="B24" s="23"/>
      <c r="C24" s="24"/>
      <c r="D24" s="24"/>
      <c r="E24" s="24"/>
      <c r="F24" s="24">
        <f t="shared" ref="F24" si="14">F19+F20+F21+F22+F23</f>
        <v>0</v>
      </c>
      <c r="G24" s="19"/>
      <c r="H24" s="21"/>
      <c r="I24" s="23"/>
      <c r="J24" s="24"/>
      <c r="K24" s="24"/>
      <c r="L24" s="24"/>
      <c r="M24" s="24">
        <f t="shared" ref="M24" si="15">M19+M20+M21+M22+M23</f>
        <v>0</v>
      </c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U7" sqref="U7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8" width="6.6328125" style="63" customWidth="1"/>
    <col min="9" max="11" width="4.453125" style="63" customWidth="1"/>
    <col min="12" max="12" width="7.7265625" style="63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8" width="4.90625" style="63" customWidth="1"/>
    <col min="19" max="19" width="5.7265625" style="63" customWidth="1"/>
    <col min="20" max="20" width="4.36328125" style="63" customWidth="1"/>
    <col min="21" max="21" width="5.7265625" style="63" customWidth="1"/>
    <col min="22" max="22" width="4" style="63" customWidth="1"/>
    <col min="23" max="23" width="5.7265625" style="63" customWidth="1"/>
    <col min="24" max="29" width="6.453125" style="63" customWidth="1"/>
    <col min="30" max="31" width="11.36328125" style="63" customWidth="1"/>
    <col min="32" max="16384" width="9" style="63"/>
  </cols>
  <sheetData>
    <row r="1" spans="1:40" s="60" customFormat="1" ht="21">
      <c r="A1" s="287" t="s">
        <v>28</v>
      </c>
      <c r="B1" s="287"/>
      <c r="C1" s="288" t="str">
        <f>総括!L1</f>
        <v>＊</v>
      </c>
      <c r="D1" s="288"/>
      <c r="E1" s="288"/>
      <c r="F1" s="288"/>
      <c r="G1" s="59" t="str">
        <f>総括!I13</f>
        <v>（例）道央ｸﾗﾌﾞ</v>
      </c>
      <c r="H1" s="59"/>
      <c r="I1" s="59"/>
      <c r="J1" s="59"/>
      <c r="K1" s="81"/>
      <c r="L1" s="122" t="s">
        <v>266</v>
      </c>
      <c r="M1" s="122">
        <f>COUNTA(L5:L54)-COUNTA(O5:O54)</f>
        <v>50</v>
      </c>
      <c r="N1" s="123"/>
      <c r="O1" s="124" t="s">
        <v>267</v>
      </c>
      <c r="P1" s="123">
        <f>COUNTA(O5:O54)</f>
        <v>0</v>
      </c>
      <c r="Q1" s="123"/>
      <c r="R1" s="123"/>
      <c r="S1" s="123"/>
      <c r="T1" s="123"/>
      <c r="U1" s="123"/>
      <c r="V1" s="123"/>
      <c r="W1" s="123"/>
    </row>
    <row r="2" spans="1:40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194</v>
      </c>
      <c r="M2" s="79"/>
      <c r="N2" s="80"/>
      <c r="O2" s="75" t="s">
        <v>265</v>
      </c>
      <c r="P2" s="75"/>
      <c r="Q2" s="76"/>
      <c r="R2" s="113" t="s">
        <v>277</v>
      </c>
      <c r="S2" s="113"/>
      <c r="T2" s="113"/>
      <c r="U2" s="113"/>
      <c r="V2" s="113"/>
      <c r="W2" s="113"/>
    </row>
    <row r="3" spans="1:40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263</v>
      </c>
      <c r="L3" s="64" t="s">
        <v>248</v>
      </c>
      <c r="M3" s="64" t="s">
        <v>195</v>
      </c>
      <c r="N3" s="72" t="s">
        <v>8</v>
      </c>
      <c r="O3" s="77" t="s">
        <v>248</v>
      </c>
      <c r="P3" s="77" t="s">
        <v>195</v>
      </c>
      <c r="Q3" s="78" t="s">
        <v>8</v>
      </c>
      <c r="R3" s="213" t="s">
        <v>276</v>
      </c>
      <c r="S3" s="113"/>
      <c r="T3" s="213" t="s">
        <v>439</v>
      </c>
      <c r="U3" s="113"/>
      <c r="V3" s="113" t="s">
        <v>345</v>
      </c>
      <c r="W3" s="113"/>
    </row>
    <row r="4" spans="1:40">
      <c r="A4" s="65"/>
      <c r="B4" s="65"/>
      <c r="C4" s="65"/>
      <c r="D4" s="65" t="s">
        <v>395</v>
      </c>
      <c r="E4" s="65" t="s">
        <v>396</v>
      </c>
      <c r="F4" s="65"/>
      <c r="G4" s="65" t="s">
        <v>384</v>
      </c>
      <c r="H4" s="65"/>
      <c r="I4" s="65"/>
      <c r="J4" s="65"/>
      <c r="K4" s="65"/>
      <c r="L4" s="65" t="s">
        <v>293</v>
      </c>
      <c r="M4" s="65" t="s">
        <v>365</v>
      </c>
      <c r="N4" s="73">
        <v>1301</v>
      </c>
      <c r="O4" s="65"/>
      <c r="P4" s="65"/>
      <c r="Q4" s="73"/>
      <c r="R4" s="73"/>
      <c r="S4" s="73"/>
      <c r="T4" s="73"/>
      <c r="U4" s="73"/>
      <c r="V4" s="73"/>
      <c r="W4" s="73"/>
    </row>
    <row r="5" spans="1:40" ht="19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279</v>
      </c>
      <c r="G5" s="30"/>
      <c r="H5" s="30"/>
      <c r="I5" s="30" t="s">
        <v>289</v>
      </c>
      <c r="J5" s="30">
        <f>総括!$B$9</f>
        <v>0</v>
      </c>
      <c r="K5" s="30" t="str">
        <f>$G$1</f>
        <v>（例）道央ｸﾗﾌﾞ</v>
      </c>
      <c r="L5" s="30" t="s">
        <v>293</v>
      </c>
      <c r="M5" s="30" t="s">
        <v>403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40" ht="19">
      <c r="A6" s="67">
        <v>2</v>
      </c>
      <c r="B6" s="83" t="str">
        <f t="shared" si="0"/>
        <v>〇</v>
      </c>
      <c r="C6" s="68"/>
      <c r="D6" s="30"/>
      <c r="E6" s="30"/>
      <c r="F6" s="30" t="s">
        <v>279</v>
      </c>
      <c r="G6" s="30"/>
      <c r="H6" s="30"/>
      <c r="I6" s="30" t="s">
        <v>289</v>
      </c>
      <c r="J6" s="30">
        <f>総括!$B$9</f>
        <v>0</v>
      </c>
      <c r="K6" s="30" t="str">
        <f t="shared" ref="K6:K54" si="1">$G$1</f>
        <v>（例）道央ｸﾗﾌﾞ</v>
      </c>
      <c r="L6" s="30" t="s">
        <v>293</v>
      </c>
      <c r="M6" s="30" t="s">
        <v>403</v>
      </c>
      <c r="N6" s="74"/>
      <c r="O6" s="30"/>
      <c r="P6" s="30"/>
      <c r="Q6" s="74"/>
      <c r="R6" s="67"/>
      <c r="S6" s="67"/>
      <c r="T6" s="67"/>
      <c r="U6" s="67"/>
      <c r="V6" s="67"/>
      <c r="W6" s="67"/>
    </row>
    <row r="7" spans="1:40" ht="19">
      <c r="A7" s="67">
        <v>3</v>
      </c>
      <c r="B7" s="83" t="str">
        <f t="shared" si="0"/>
        <v>〇</v>
      </c>
      <c r="C7" s="68"/>
      <c r="D7" s="30"/>
      <c r="E7" s="30"/>
      <c r="F7" s="30" t="s">
        <v>279</v>
      </c>
      <c r="G7" s="30"/>
      <c r="H7" s="30"/>
      <c r="I7" s="30" t="s">
        <v>289</v>
      </c>
      <c r="J7" s="30">
        <f>総括!$B$9</f>
        <v>0</v>
      </c>
      <c r="K7" s="30" t="str">
        <f t="shared" si="1"/>
        <v>（例）道央ｸﾗﾌﾞ</v>
      </c>
      <c r="L7" s="30" t="s">
        <v>293</v>
      </c>
      <c r="M7" s="30" t="s">
        <v>403</v>
      </c>
      <c r="N7" s="74"/>
      <c r="O7" s="30"/>
      <c r="P7" s="30"/>
      <c r="Q7" s="74"/>
      <c r="R7" s="67"/>
      <c r="S7" s="67"/>
      <c r="T7" s="67"/>
      <c r="U7" s="67"/>
      <c r="V7" s="67"/>
      <c r="W7" s="67"/>
    </row>
    <row r="8" spans="1:40" ht="19">
      <c r="A8" s="67">
        <v>4</v>
      </c>
      <c r="B8" s="83" t="str">
        <f t="shared" si="0"/>
        <v>〇</v>
      </c>
      <c r="C8" s="68"/>
      <c r="D8" s="30"/>
      <c r="E8" s="30"/>
      <c r="F8" s="30" t="s">
        <v>279</v>
      </c>
      <c r="G8" s="30"/>
      <c r="H8" s="30"/>
      <c r="I8" s="30" t="s">
        <v>289</v>
      </c>
      <c r="J8" s="30">
        <f>総括!$B$9</f>
        <v>0</v>
      </c>
      <c r="K8" s="30" t="str">
        <f t="shared" si="1"/>
        <v>（例）道央ｸﾗﾌﾞ</v>
      </c>
      <c r="L8" s="30" t="s">
        <v>293</v>
      </c>
      <c r="M8" s="30" t="s">
        <v>403</v>
      </c>
      <c r="N8" s="74"/>
      <c r="O8" s="30"/>
      <c r="P8" s="30"/>
      <c r="Q8" s="74"/>
      <c r="R8" s="67"/>
      <c r="S8" s="67"/>
      <c r="T8" s="67"/>
      <c r="U8" s="67"/>
      <c r="V8" s="67"/>
      <c r="W8" s="67"/>
    </row>
    <row r="9" spans="1:40" ht="19">
      <c r="A9" s="67">
        <v>5</v>
      </c>
      <c r="B9" s="83" t="str">
        <f t="shared" si="0"/>
        <v>〇</v>
      </c>
      <c r="C9" s="68"/>
      <c r="D9" s="30"/>
      <c r="E9" s="30"/>
      <c r="F9" s="30" t="s">
        <v>279</v>
      </c>
      <c r="G9" s="30"/>
      <c r="H9" s="30"/>
      <c r="I9" s="30" t="s">
        <v>289</v>
      </c>
      <c r="J9" s="30">
        <f>総括!$B$9</f>
        <v>0</v>
      </c>
      <c r="K9" s="30" t="str">
        <f t="shared" si="1"/>
        <v>（例）道央ｸﾗﾌﾞ</v>
      </c>
      <c r="L9" s="30" t="s">
        <v>293</v>
      </c>
      <c r="M9" s="30" t="s">
        <v>403</v>
      </c>
      <c r="N9" s="74"/>
      <c r="O9" s="30"/>
      <c r="P9" s="30"/>
      <c r="Q9" s="74"/>
      <c r="R9" s="67"/>
      <c r="S9" s="67"/>
      <c r="T9" s="67"/>
      <c r="U9" s="67"/>
      <c r="V9" s="67"/>
      <c r="W9" s="67"/>
      <c r="AN9" s="70"/>
    </row>
    <row r="10" spans="1:40" ht="19">
      <c r="A10" s="67">
        <v>6</v>
      </c>
      <c r="B10" s="83" t="str">
        <f t="shared" si="0"/>
        <v>〇</v>
      </c>
      <c r="C10" s="68"/>
      <c r="D10" s="30"/>
      <c r="E10" s="30"/>
      <c r="F10" s="30" t="s">
        <v>279</v>
      </c>
      <c r="G10" s="30"/>
      <c r="H10" s="30"/>
      <c r="I10" s="30" t="s">
        <v>289</v>
      </c>
      <c r="J10" s="30">
        <f>総括!$B$9</f>
        <v>0</v>
      </c>
      <c r="K10" s="30" t="str">
        <f t="shared" si="1"/>
        <v>（例）道央ｸﾗﾌﾞ</v>
      </c>
      <c r="L10" s="30" t="s">
        <v>293</v>
      </c>
      <c r="M10" s="30" t="s">
        <v>403</v>
      </c>
      <c r="N10" s="74"/>
      <c r="O10" s="30"/>
      <c r="P10" s="30"/>
      <c r="Q10" s="74"/>
      <c r="R10" s="67"/>
      <c r="S10" s="67"/>
      <c r="T10" s="67"/>
      <c r="U10" s="67"/>
      <c r="V10" s="67"/>
      <c r="W10" s="67"/>
      <c r="AN10" s="70"/>
    </row>
    <row r="11" spans="1:40" ht="19">
      <c r="A11" s="67">
        <v>7</v>
      </c>
      <c r="B11" s="83" t="str">
        <f t="shared" si="0"/>
        <v>〇</v>
      </c>
      <c r="C11" s="68"/>
      <c r="D11" s="30"/>
      <c r="E11" s="30"/>
      <c r="F11" s="30" t="s">
        <v>279</v>
      </c>
      <c r="G11" s="30"/>
      <c r="H11" s="30"/>
      <c r="I11" s="30" t="s">
        <v>289</v>
      </c>
      <c r="J11" s="30">
        <f>総括!$B$9</f>
        <v>0</v>
      </c>
      <c r="K11" s="30" t="str">
        <f t="shared" si="1"/>
        <v>（例）道央ｸﾗﾌﾞ</v>
      </c>
      <c r="L11" s="30" t="s">
        <v>293</v>
      </c>
      <c r="M11" s="30" t="s">
        <v>403</v>
      </c>
      <c r="N11" s="74"/>
      <c r="O11" s="30"/>
      <c r="P11" s="30"/>
      <c r="Q11" s="74"/>
      <c r="R11" s="67"/>
      <c r="S11" s="67"/>
      <c r="T11" s="67"/>
      <c r="U11" s="67"/>
      <c r="V11" s="67"/>
      <c r="W11" s="67"/>
      <c r="AN11" s="70"/>
    </row>
    <row r="12" spans="1:40" ht="19">
      <c r="A12" s="67">
        <v>8</v>
      </c>
      <c r="B12" s="83" t="str">
        <f t="shared" si="0"/>
        <v>〇</v>
      </c>
      <c r="C12" s="68"/>
      <c r="D12" s="30"/>
      <c r="E12" s="30"/>
      <c r="F12" s="30" t="s">
        <v>279</v>
      </c>
      <c r="G12" s="30"/>
      <c r="H12" s="30"/>
      <c r="I12" s="30" t="s">
        <v>289</v>
      </c>
      <c r="J12" s="30">
        <f>総括!$B$9</f>
        <v>0</v>
      </c>
      <c r="K12" s="30" t="str">
        <f t="shared" si="1"/>
        <v>（例）道央ｸﾗﾌﾞ</v>
      </c>
      <c r="L12" s="30" t="s">
        <v>293</v>
      </c>
      <c r="M12" s="30" t="s">
        <v>403</v>
      </c>
      <c r="N12" s="74"/>
      <c r="O12" s="30"/>
      <c r="P12" s="30"/>
      <c r="Q12" s="74"/>
      <c r="R12" s="67"/>
      <c r="S12" s="67"/>
      <c r="T12" s="67"/>
      <c r="U12" s="67"/>
      <c r="V12" s="67"/>
      <c r="W12" s="67"/>
    </row>
    <row r="13" spans="1:40" ht="19">
      <c r="A13" s="67">
        <v>9</v>
      </c>
      <c r="B13" s="83" t="str">
        <f t="shared" si="0"/>
        <v>〇</v>
      </c>
      <c r="C13" s="68"/>
      <c r="D13" s="30"/>
      <c r="E13" s="30"/>
      <c r="F13" s="30" t="s">
        <v>279</v>
      </c>
      <c r="G13" s="30"/>
      <c r="H13" s="30"/>
      <c r="I13" s="30" t="s">
        <v>289</v>
      </c>
      <c r="J13" s="30">
        <f>総括!$B$9</f>
        <v>0</v>
      </c>
      <c r="K13" s="30" t="str">
        <f t="shared" si="1"/>
        <v>（例）道央ｸﾗﾌﾞ</v>
      </c>
      <c r="L13" s="30" t="s">
        <v>293</v>
      </c>
      <c r="M13" s="30" t="s">
        <v>403</v>
      </c>
      <c r="N13" s="74"/>
      <c r="O13" s="30"/>
      <c r="P13" s="30"/>
      <c r="Q13" s="74"/>
      <c r="R13" s="67"/>
      <c r="S13" s="67"/>
      <c r="T13" s="67"/>
      <c r="U13" s="67"/>
      <c r="V13" s="67"/>
      <c r="W13" s="67"/>
    </row>
    <row r="14" spans="1:40" ht="19">
      <c r="A14" s="67">
        <v>10</v>
      </c>
      <c r="B14" s="83" t="str">
        <f t="shared" si="0"/>
        <v>〇</v>
      </c>
      <c r="C14" s="68"/>
      <c r="D14" s="30"/>
      <c r="E14" s="30"/>
      <c r="F14" s="30" t="s">
        <v>279</v>
      </c>
      <c r="G14" s="30"/>
      <c r="H14" s="30"/>
      <c r="I14" s="30" t="s">
        <v>289</v>
      </c>
      <c r="J14" s="30">
        <f>総括!$B$9</f>
        <v>0</v>
      </c>
      <c r="K14" s="30" t="str">
        <f t="shared" si="1"/>
        <v>（例）道央ｸﾗﾌﾞ</v>
      </c>
      <c r="L14" s="30" t="s">
        <v>293</v>
      </c>
      <c r="M14" s="30" t="s">
        <v>403</v>
      </c>
      <c r="N14" s="74"/>
      <c r="O14" s="30"/>
      <c r="P14" s="30"/>
      <c r="Q14" s="74"/>
      <c r="R14" s="67"/>
      <c r="S14" s="67"/>
      <c r="T14" s="67"/>
      <c r="U14" s="74"/>
      <c r="V14" s="67"/>
      <c r="W14" s="67"/>
    </row>
    <row r="15" spans="1:40" ht="19">
      <c r="A15" s="67">
        <v>11</v>
      </c>
      <c r="B15" s="83" t="str">
        <f t="shared" si="0"/>
        <v>〇</v>
      </c>
      <c r="C15" s="68"/>
      <c r="D15" s="30"/>
      <c r="E15" s="30"/>
      <c r="F15" s="30" t="s">
        <v>279</v>
      </c>
      <c r="G15" s="30"/>
      <c r="H15" s="30"/>
      <c r="I15" s="30" t="s">
        <v>289</v>
      </c>
      <c r="J15" s="30">
        <f>総括!$B$9</f>
        <v>0</v>
      </c>
      <c r="K15" s="30" t="str">
        <f t="shared" si="1"/>
        <v>（例）道央ｸﾗﾌﾞ</v>
      </c>
      <c r="L15" s="30" t="s">
        <v>293</v>
      </c>
      <c r="M15" s="30" t="s">
        <v>403</v>
      </c>
      <c r="N15" s="74"/>
      <c r="O15" s="30"/>
      <c r="P15" s="30"/>
      <c r="Q15" s="74"/>
      <c r="R15" s="67"/>
      <c r="S15" s="67"/>
      <c r="T15" s="67"/>
      <c r="U15" s="67"/>
      <c r="V15" s="67"/>
      <c r="W15" s="67"/>
    </row>
    <row r="16" spans="1:40" ht="19">
      <c r="A16" s="67">
        <v>12</v>
      </c>
      <c r="B16" s="83" t="str">
        <f t="shared" si="0"/>
        <v>〇</v>
      </c>
      <c r="C16" s="68"/>
      <c r="D16" s="30"/>
      <c r="E16" s="30"/>
      <c r="F16" s="30" t="s">
        <v>279</v>
      </c>
      <c r="G16" s="30"/>
      <c r="H16" s="30"/>
      <c r="I16" s="30" t="s">
        <v>289</v>
      </c>
      <c r="J16" s="30">
        <f>総括!$B$9</f>
        <v>0</v>
      </c>
      <c r="K16" s="30" t="str">
        <f t="shared" si="1"/>
        <v>（例）道央ｸﾗﾌﾞ</v>
      </c>
      <c r="L16" s="30" t="s">
        <v>293</v>
      </c>
      <c r="M16" s="30" t="s">
        <v>403</v>
      </c>
      <c r="N16" s="74"/>
      <c r="O16" s="30"/>
      <c r="P16" s="30"/>
      <c r="Q16" s="74"/>
      <c r="R16" s="67"/>
      <c r="S16" s="67"/>
      <c r="T16" s="67"/>
      <c r="U16" s="67"/>
      <c r="V16" s="67"/>
      <c r="W16" s="67"/>
    </row>
    <row r="17" spans="1:36" ht="19">
      <c r="A17" s="67">
        <v>13</v>
      </c>
      <c r="B17" s="83" t="str">
        <f t="shared" si="0"/>
        <v>〇</v>
      </c>
      <c r="C17" s="68"/>
      <c r="D17" s="30"/>
      <c r="E17" s="30"/>
      <c r="F17" s="30" t="s">
        <v>279</v>
      </c>
      <c r="G17" s="30"/>
      <c r="H17" s="30"/>
      <c r="I17" s="30" t="s">
        <v>289</v>
      </c>
      <c r="J17" s="30">
        <f>総括!$B$9</f>
        <v>0</v>
      </c>
      <c r="K17" s="30" t="str">
        <f t="shared" si="1"/>
        <v>（例）道央ｸﾗﾌﾞ</v>
      </c>
      <c r="L17" s="30" t="s">
        <v>293</v>
      </c>
      <c r="M17" s="30" t="s">
        <v>403</v>
      </c>
      <c r="N17" s="74"/>
      <c r="O17" s="30"/>
      <c r="P17" s="30"/>
      <c r="Q17" s="74"/>
      <c r="R17" s="67"/>
      <c r="S17" s="67"/>
      <c r="T17" s="67"/>
      <c r="U17" s="67"/>
      <c r="V17" s="67"/>
      <c r="W17" s="67"/>
    </row>
    <row r="18" spans="1:36" ht="19">
      <c r="A18" s="67">
        <v>14</v>
      </c>
      <c r="B18" s="83" t="str">
        <f t="shared" si="0"/>
        <v>〇</v>
      </c>
      <c r="C18" s="68"/>
      <c r="D18" s="30"/>
      <c r="E18" s="30"/>
      <c r="F18" s="30" t="s">
        <v>279</v>
      </c>
      <c r="G18" s="30"/>
      <c r="H18" s="30"/>
      <c r="I18" s="30" t="s">
        <v>289</v>
      </c>
      <c r="J18" s="30">
        <f>総括!$B$9</f>
        <v>0</v>
      </c>
      <c r="K18" s="30" t="str">
        <f t="shared" si="1"/>
        <v>（例）道央ｸﾗﾌﾞ</v>
      </c>
      <c r="L18" s="30" t="s">
        <v>293</v>
      </c>
      <c r="M18" s="30" t="s">
        <v>403</v>
      </c>
      <c r="N18" s="74"/>
      <c r="O18" s="30"/>
      <c r="P18" s="30"/>
      <c r="Q18" s="74"/>
      <c r="R18" s="67"/>
      <c r="S18" s="67"/>
      <c r="T18" s="67"/>
      <c r="U18" s="67"/>
      <c r="V18" s="67"/>
      <c r="W18" s="67"/>
      <c r="AF18" s="69"/>
      <c r="AG18" s="70"/>
      <c r="AJ18" s="71"/>
    </row>
    <row r="19" spans="1:36" ht="19">
      <c r="A19" s="67">
        <v>15</v>
      </c>
      <c r="B19" s="83" t="str">
        <f t="shared" si="0"/>
        <v>〇</v>
      </c>
      <c r="C19" s="68"/>
      <c r="D19" s="30"/>
      <c r="E19" s="30"/>
      <c r="F19" s="30" t="s">
        <v>279</v>
      </c>
      <c r="G19" s="30"/>
      <c r="H19" s="30"/>
      <c r="I19" s="30" t="s">
        <v>289</v>
      </c>
      <c r="J19" s="30">
        <f>総括!$B$9</f>
        <v>0</v>
      </c>
      <c r="K19" s="30" t="str">
        <f t="shared" si="1"/>
        <v>（例）道央ｸﾗﾌﾞ</v>
      </c>
      <c r="L19" s="30" t="s">
        <v>293</v>
      </c>
      <c r="M19" s="30" t="s">
        <v>403</v>
      </c>
      <c r="N19" s="74"/>
      <c r="O19" s="30"/>
      <c r="P19" s="30"/>
      <c r="Q19" s="74"/>
      <c r="R19" s="67"/>
      <c r="S19" s="67"/>
      <c r="T19" s="67"/>
      <c r="U19" s="67"/>
      <c r="V19" s="67"/>
      <c r="W19" s="67"/>
      <c r="AF19" s="69"/>
      <c r="AG19" s="70"/>
      <c r="AJ19" s="71"/>
    </row>
    <row r="20" spans="1:36" ht="19">
      <c r="A20" s="67">
        <v>16</v>
      </c>
      <c r="B20" s="83" t="str">
        <f t="shared" si="0"/>
        <v>〇</v>
      </c>
      <c r="C20" s="68"/>
      <c r="D20" s="30"/>
      <c r="E20" s="30"/>
      <c r="F20" s="30" t="s">
        <v>279</v>
      </c>
      <c r="G20" s="30"/>
      <c r="H20" s="30"/>
      <c r="I20" s="30" t="s">
        <v>289</v>
      </c>
      <c r="J20" s="30">
        <f>総括!$B$9</f>
        <v>0</v>
      </c>
      <c r="K20" s="30" t="str">
        <f t="shared" si="1"/>
        <v>（例）道央ｸﾗﾌﾞ</v>
      </c>
      <c r="L20" s="30" t="s">
        <v>293</v>
      </c>
      <c r="M20" s="30" t="s">
        <v>403</v>
      </c>
      <c r="N20" s="74"/>
      <c r="O20" s="30"/>
      <c r="P20" s="30"/>
      <c r="Q20" s="74"/>
      <c r="R20" s="67"/>
      <c r="S20" s="67"/>
      <c r="T20" s="67"/>
      <c r="U20" s="67"/>
      <c r="V20" s="67"/>
      <c r="W20" s="67"/>
      <c r="AF20" s="69"/>
      <c r="AG20" s="70"/>
      <c r="AJ20" s="71"/>
    </row>
    <row r="21" spans="1:36" ht="19">
      <c r="A21" s="67">
        <v>17</v>
      </c>
      <c r="B21" s="83" t="str">
        <f t="shared" si="0"/>
        <v>〇</v>
      </c>
      <c r="C21" s="68"/>
      <c r="D21" s="30"/>
      <c r="E21" s="30"/>
      <c r="F21" s="30" t="s">
        <v>279</v>
      </c>
      <c r="G21" s="30"/>
      <c r="H21" s="30"/>
      <c r="I21" s="30" t="s">
        <v>289</v>
      </c>
      <c r="J21" s="30">
        <f>総括!$B$9</f>
        <v>0</v>
      </c>
      <c r="K21" s="30" t="str">
        <f t="shared" si="1"/>
        <v>（例）道央ｸﾗﾌﾞ</v>
      </c>
      <c r="L21" s="30" t="s">
        <v>293</v>
      </c>
      <c r="M21" s="30" t="s">
        <v>403</v>
      </c>
      <c r="N21" s="74"/>
      <c r="O21" s="30"/>
      <c r="P21" s="30"/>
      <c r="Q21" s="74"/>
      <c r="R21" s="67"/>
      <c r="S21" s="67"/>
      <c r="T21" s="67"/>
      <c r="U21" s="67"/>
      <c r="V21" s="67"/>
      <c r="W21" s="67"/>
      <c r="AF21" s="69"/>
      <c r="AG21" s="70"/>
      <c r="AJ21" s="71"/>
    </row>
    <row r="22" spans="1:36" ht="19">
      <c r="A22" s="67">
        <v>18</v>
      </c>
      <c r="B22" s="83" t="str">
        <f t="shared" si="0"/>
        <v>〇</v>
      </c>
      <c r="C22" s="68"/>
      <c r="D22" s="30"/>
      <c r="E22" s="30"/>
      <c r="F22" s="30" t="s">
        <v>279</v>
      </c>
      <c r="G22" s="30"/>
      <c r="H22" s="30"/>
      <c r="I22" s="30" t="s">
        <v>289</v>
      </c>
      <c r="J22" s="30">
        <f>総括!$B$9</f>
        <v>0</v>
      </c>
      <c r="K22" s="30" t="str">
        <f t="shared" si="1"/>
        <v>（例）道央ｸﾗﾌﾞ</v>
      </c>
      <c r="L22" s="30" t="s">
        <v>293</v>
      </c>
      <c r="M22" s="30" t="s">
        <v>403</v>
      </c>
      <c r="N22" s="74"/>
      <c r="O22" s="30"/>
      <c r="P22" s="30"/>
      <c r="Q22" s="74"/>
      <c r="R22" s="67"/>
      <c r="S22" s="67"/>
      <c r="T22" s="67"/>
      <c r="U22" s="67"/>
      <c r="V22" s="67"/>
      <c r="W22" s="67"/>
      <c r="AF22" s="69"/>
      <c r="AG22" s="70"/>
      <c r="AJ22" s="71"/>
    </row>
    <row r="23" spans="1:36" ht="19">
      <c r="A23" s="67">
        <v>19</v>
      </c>
      <c r="B23" s="83" t="str">
        <f t="shared" si="0"/>
        <v>〇</v>
      </c>
      <c r="C23" s="68"/>
      <c r="D23" s="30"/>
      <c r="E23" s="30"/>
      <c r="F23" s="30" t="s">
        <v>279</v>
      </c>
      <c r="G23" s="30"/>
      <c r="H23" s="30"/>
      <c r="I23" s="30" t="s">
        <v>289</v>
      </c>
      <c r="J23" s="30">
        <f>総括!$B$9</f>
        <v>0</v>
      </c>
      <c r="K23" s="30" t="str">
        <f t="shared" si="1"/>
        <v>（例）道央ｸﾗﾌﾞ</v>
      </c>
      <c r="L23" s="30" t="s">
        <v>293</v>
      </c>
      <c r="M23" s="30" t="s">
        <v>403</v>
      </c>
      <c r="N23" s="74"/>
      <c r="O23" s="30"/>
      <c r="P23" s="30"/>
      <c r="Q23" s="74"/>
      <c r="R23" s="67"/>
      <c r="S23" s="67"/>
      <c r="T23" s="67"/>
      <c r="U23" s="67"/>
      <c r="V23" s="67"/>
      <c r="W23" s="67"/>
      <c r="AF23" s="69"/>
      <c r="AG23" s="70"/>
      <c r="AJ23" s="71"/>
    </row>
    <row r="24" spans="1:36" ht="19">
      <c r="A24" s="67">
        <v>20</v>
      </c>
      <c r="B24" s="83" t="str">
        <f t="shared" si="0"/>
        <v>〇</v>
      </c>
      <c r="C24" s="68"/>
      <c r="D24" s="30"/>
      <c r="E24" s="30"/>
      <c r="F24" s="30" t="s">
        <v>279</v>
      </c>
      <c r="G24" s="30"/>
      <c r="H24" s="30"/>
      <c r="I24" s="30" t="s">
        <v>289</v>
      </c>
      <c r="J24" s="30">
        <f>総括!$B$9</f>
        <v>0</v>
      </c>
      <c r="K24" s="30" t="str">
        <f t="shared" si="1"/>
        <v>（例）道央ｸﾗﾌﾞ</v>
      </c>
      <c r="L24" s="30" t="s">
        <v>293</v>
      </c>
      <c r="M24" s="30" t="s">
        <v>403</v>
      </c>
      <c r="N24" s="74"/>
      <c r="O24" s="30"/>
      <c r="P24" s="30"/>
      <c r="Q24" s="74"/>
      <c r="R24" s="67"/>
      <c r="S24" s="67"/>
      <c r="T24" s="67"/>
      <c r="U24" s="67"/>
      <c r="V24" s="67"/>
      <c r="W24" s="67"/>
      <c r="AF24" s="69"/>
      <c r="AG24" s="70"/>
      <c r="AJ24" s="71"/>
    </row>
    <row r="25" spans="1:36" ht="19">
      <c r="A25" s="67">
        <v>21</v>
      </c>
      <c r="B25" s="83" t="str">
        <f t="shared" si="0"/>
        <v>〇</v>
      </c>
      <c r="C25" s="68"/>
      <c r="D25" s="30"/>
      <c r="E25" s="30"/>
      <c r="F25" s="30" t="s">
        <v>279</v>
      </c>
      <c r="G25" s="30"/>
      <c r="H25" s="30"/>
      <c r="I25" s="30" t="s">
        <v>289</v>
      </c>
      <c r="J25" s="30">
        <f>総括!$B$9</f>
        <v>0</v>
      </c>
      <c r="K25" s="30" t="str">
        <f t="shared" si="1"/>
        <v>（例）道央ｸﾗﾌﾞ</v>
      </c>
      <c r="L25" s="30" t="s">
        <v>293</v>
      </c>
      <c r="M25" s="30" t="s">
        <v>403</v>
      </c>
      <c r="N25" s="74"/>
      <c r="O25" s="30"/>
      <c r="P25" s="30"/>
      <c r="Q25" s="74"/>
      <c r="R25" s="67"/>
      <c r="S25" s="67"/>
      <c r="T25" s="67"/>
      <c r="U25" s="67"/>
      <c r="V25" s="67"/>
      <c r="W25" s="67"/>
      <c r="AF25" s="69"/>
      <c r="AG25" s="70"/>
      <c r="AJ25" s="71"/>
    </row>
    <row r="26" spans="1:36" ht="19">
      <c r="A26" s="67">
        <v>22</v>
      </c>
      <c r="B26" s="83" t="str">
        <f t="shared" si="0"/>
        <v>〇</v>
      </c>
      <c r="C26" s="68"/>
      <c r="D26" s="30"/>
      <c r="E26" s="30"/>
      <c r="F26" s="30" t="s">
        <v>279</v>
      </c>
      <c r="G26" s="30"/>
      <c r="H26" s="30"/>
      <c r="I26" s="30" t="s">
        <v>289</v>
      </c>
      <c r="J26" s="30">
        <f>総括!$B$9</f>
        <v>0</v>
      </c>
      <c r="K26" s="30" t="str">
        <f t="shared" si="1"/>
        <v>（例）道央ｸﾗﾌﾞ</v>
      </c>
      <c r="L26" s="30" t="s">
        <v>293</v>
      </c>
      <c r="M26" s="30" t="s">
        <v>403</v>
      </c>
      <c r="N26" s="74"/>
      <c r="O26" s="30"/>
      <c r="P26" s="30"/>
      <c r="Q26" s="74"/>
      <c r="R26" s="67"/>
      <c r="S26" s="67"/>
      <c r="T26" s="67"/>
      <c r="U26" s="67"/>
      <c r="V26" s="67"/>
      <c r="W26" s="67"/>
      <c r="AF26" s="69"/>
      <c r="AG26" s="70"/>
      <c r="AJ26" s="71"/>
    </row>
    <row r="27" spans="1:36" ht="19">
      <c r="A27" s="67">
        <v>23</v>
      </c>
      <c r="B27" s="83" t="str">
        <f t="shared" si="0"/>
        <v>〇</v>
      </c>
      <c r="C27" s="68"/>
      <c r="D27" s="30"/>
      <c r="E27" s="30"/>
      <c r="F27" s="30" t="s">
        <v>279</v>
      </c>
      <c r="G27" s="30"/>
      <c r="H27" s="30"/>
      <c r="I27" s="30" t="s">
        <v>289</v>
      </c>
      <c r="J27" s="30">
        <f>総括!$B$9</f>
        <v>0</v>
      </c>
      <c r="K27" s="30" t="str">
        <f t="shared" si="1"/>
        <v>（例）道央ｸﾗﾌﾞ</v>
      </c>
      <c r="L27" s="30" t="s">
        <v>293</v>
      </c>
      <c r="M27" s="30" t="s">
        <v>403</v>
      </c>
      <c r="N27" s="74"/>
      <c r="O27" s="30"/>
      <c r="P27" s="30"/>
      <c r="Q27" s="74"/>
      <c r="R27" s="67"/>
      <c r="S27" s="67"/>
      <c r="T27" s="67"/>
      <c r="U27" s="67"/>
      <c r="V27" s="67"/>
      <c r="W27" s="67"/>
      <c r="AF27" s="69"/>
      <c r="AG27" s="70"/>
      <c r="AJ27" s="71"/>
    </row>
    <row r="28" spans="1:36" ht="19">
      <c r="A28" s="67">
        <v>24</v>
      </c>
      <c r="B28" s="83" t="str">
        <f t="shared" si="0"/>
        <v>〇</v>
      </c>
      <c r="C28" s="68"/>
      <c r="D28" s="30"/>
      <c r="E28" s="30"/>
      <c r="F28" s="30" t="s">
        <v>279</v>
      </c>
      <c r="G28" s="30"/>
      <c r="H28" s="30"/>
      <c r="I28" s="30" t="s">
        <v>289</v>
      </c>
      <c r="J28" s="30">
        <f>総括!$B$9</f>
        <v>0</v>
      </c>
      <c r="K28" s="30" t="str">
        <f t="shared" si="1"/>
        <v>（例）道央ｸﾗﾌﾞ</v>
      </c>
      <c r="L28" s="30" t="s">
        <v>293</v>
      </c>
      <c r="M28" s="30" t="s">
        <v>403</v>
      </c>
      <c r="N28" s="74"/>
      <c r="O28" s="30"/>
      <c r="P28" s="30"/>
      <c r="Q28" s="74"/>
      <c r="R28" s="67"/>
      <c r="S28" s="67"/>
      <c r="T28" s="67"/>
      <c r="U28" s="67"/>
      <c r="V28" s="67"/>
      <c r="W28" s="67"/>
      <c r="AF28" s="69"/>
      <c r="AG28" s="70"/>
      <c r="AH28" s="70"/>
      <c r="AJ28" s="71"/>
    </row>
    <row r="29" spans="1:36" ht="19">
      <c r="A29" s="67">
        <v>25</v>
      </c>
      <c r="B29" s="83" t="str">
        <f t="shared" si="0"/>
        <v>〇</v>
      </c>
      <c r="C29" s="68"/>
      <c r="D29" s="30"/>
      <c r="E29" s="30"/>
      <c r="F29" s="30" t="s">
        <v>279</v>
      </c>
      <c r="G29" s="30"/>
      <c r="H29" s="30"/>
      <c r="I29" s="30" t="s">
        <v>289</v>
      </c>
      <c r="J29" s="30">
        <f>総括!$B$9</f>
        <v>0</v>
      </c>
      <c r="K29" s="30" t="str">
        <f t="shared" si="1"/>
        <v>（例）道央ｸﾗﾌﾞ</v>
      </c>
      <c r="L29" s="30" t="s">
        <v>293</v>
      </c>
      <c r="M29" s="30" t="s">
        <v>403</v>
      </c>
      <c r="N29" s="74"/>
      <c r="O29" s="30"/>
      <c r="P29" s="30"/>
      <c r="Q29" s="74"/>
      <c r="R29" s="67"/>
      <c r="S29" s="67"/>
      <c r="T29" s="67"/>
      <c r="U29" s="67"/>
      <c r="V29" s="67"/>
      <c r="W29" s="67"/>
      <c r="AF29" s="69"/>
      <c r="AG29" s="70"/>
      <c r="AH29" s="70"/>
      <c r="AJ29" s="71"/>
    </row>
    <row r="30" spans="1:36" ht="19">
      <c r="A30" s="67">
        <v>26</v>
      </c>
      <c r="B30" s="83" t="str">
        <f t="shared" si="0"/>
        <v>〇</v>
      </c>
      <c r="C30" s="68"/>
      <c r="D30" s="30"/>
      <c r="E30" s="30"/>
      <c r="F30" s="30" t="s">
        <v>279</v>
      </c>
      <c r="G30" s="30"/>
      <c r="H30" s="30"/>
      <c r="I30" s="30" t="s">
        <v>289</v>
      </c>
      <c r="J30" s="30">
        <f>総括!$B$9</f>
        <v>0</v>
      </c>
      <c r="K30" s="30" t="str">
        <f t="shared" si="1"/>
        <v>（例）道央ｸﾗﾌﾞ</v>
      </c>
      <c r="L30" s="30" t="s">
        <v>293</v>
      </c>
      <c r="M30" s="30" t="s">
        <v>403</v>
      </c>
      <c r="N30" s="74"/>
      <c r="O30" s="30"/>
      <c r="P30" s="30"/>
      <c r="Q30" s="74"/>
      <c r="R30" s="67"/>
      <c r="S30" s="67"/>
      <c r="T30" s="67"/>
      <c r="U30" s="67"/>
      <c r="V30" s="67"/>
      <c r="W30" s="67"/>
      <c r="AF30" s="69"/>
      <c r="AG30" s="70"/>
      <c r="AH30" s="70"/>
      <c r="AJ30" s="71"/>
    </row>
    <row r="31" spans="1:36" ht="19">
      <c r="A31" s="67">
        <v>27</v>
      </c>
      <c r="B31" s="83" t="str">
        <f t="shared" si="0"/>
        <v>〇</v>
      </c>
      <c r="C31" s="68"/>
      <c r="D31" s="30"/>
      <c r="E31" s="30"/>
      <c r="F31" s="30" t="s">
        <v>279</v>
      </c>
      <c r="G31" s="30"/>
      <c r="H31" s="30"/>
      <c r="I31" s="30" t="s">
        <v>289</v>
      </c>
      <c r="J31" s="30">
        <f>総括!$B$9</f>
        <v>0</v>
      </c>
      <c r="K31" s="30" t="str">
        <f t="shared" si="1"/>
        <v>（例）道央ｸﾗﾌﾞ</v>
      </c>
      <c r="L31" s="30" t="s">
        <v>293</v>
      </c>
      <c r="M31" s="30" t="s">
        <v>403</v>
      </c>
      <c r="N31" s="74"/>
      <c r="O31" s="30"/>
      <c r="P31" s="30"/>
      <c r="Q31" s="74"/>
      <c r="R31" s="67"/>
      <c r="S31" s="67"/>
      <c r="T31" s="67"/>
      <c r="U31" s="67"/>
      <c r="V31" s="67"/>
      <c r="W31" s="67"/>
      <c r="AF31" s="69"/>
      <c r="AG31" s="70"/>
      <c r="AH31" s="70"/>
      <c r="AJ31" s="71"/>
    </row>
    <row r="32" spans="1:36" ht="19">
      <c r="A32" s="67">
        <v>28</v>
      </c>
      <c r="B32" s="83" t="str">
        <f t="shared" si="0"/>
        <v>〇</v>
      </c>
      <c r="C32" s="68"/>
      <c r="D32" s="30"/>
      <c r="E32" s="30"/>
      <c r="F32" s="30" t="s">
        <v>279</v>
      </c>
      <c r="G32" s="30"/>
      <c r="H32" s="30"/>
      <c r="I32" s="30" t="s">
        <v>289</v>
      </c>
      <c r="J32" s="30">
        <f>総括!$B$9</f>
        <v>0</v>
      </c>
      <c r="K32" s="30" t="str">
        <f t="shared" si="1"/>
        <v>（例）道央ｸﾗﾌﾞ</v>
      </c>
      <c r="L32" s="30" t="s">
        <v>293</v>
      </c>
      <c r="M32" s="30" t="s">
        <v>403</v>
      </c>
      <c r="N32" s="74"/>
      <c r="O32" s="30"/>
      <c r="P32" s="30"/>
      <c r="Q32" s="74"/>
      <c r="R32" s="67"/>
      <c r="S32" s="67"/>
      <c r="T32" s="67"/>
      <c r="U32" s="67"/>
      <c r="V32" s="67"/>
      <c r="W32" s="67"/>
      <c r="AF32" s="69"/>
      <c r="AG32" s="70"/>
      <c r="AJ32" s="71"/>
    </row>
    <row r="33" spans="1:36" ht="19">
      <c r="A33" s="67">
        <v>29</v>
      </c>
      <c r="B33" s="83" t="str">
        <f t="shared" si="0"/>
        <v>〇</v>
      </c>
      <c r="C33" s="68"/>
      <c r="D33" s="30"/>
      <c r="E33" s="30"/>
      <c r="F33" s="30" t="s">
        <v>279</v>
      </c>
      <c r="G33" s="30"/>
      <c r="H33" s="30"/>
      <c r="I33" s="30" t="s">
        <v>289</v>
      </c>
      <c r="J33" s="30">
        <f>総括!$B$9</f>
        <v>0</v>
      </c>
      <c r="K33" s="30" t="str">
        <f t="shared" si="1"/>
        <v>（例）道央ｸﾗﾌﾞ</v>
      </c>
      <c r="L33" s="30" t="s">
        <v>293</v>
      </c>
      <c r="M33" s="30" t="s">
        <v>403</v>
      </c>
      <c r="N33" s="74"/>
      <c r="O33" s="30"/>
      <c r="P33" s="30"/>
      <c r="Q33" s="74"/>
      <c r="R33" s="67"/>
      <c r="S33" s="67"/>
      <c r="T33" s="67"/>
      <c r="U33" s="67"/>
      <c r="V33" s="67"/>
      <c r="W33" s="67"/>
      <c r="AF33" s="69"/>
      <c r="AG33" s="70"/>
      <c r="AJ33" s="71"/>
    </row>
    <row r="34" spans="1:36" ht="19">
      <c r="A34" s="67">
        <v>30</v>
      </c>
      <c r="B34" s="83" t="str">
        <f t="shared" si="0"/>
        <v>〇</v>
      </c>
      <c r="C34" s="68"/>
      <c r="D34" s="30"/>
      <c r="E34" s="30"/>
      <c r="F34" s="30" t="s">
        <v>279</v>
      </c>
      <c r="G34" s="30"/>
      <c r="H34" s="30"/>
      <c r="I34" s="30" t="s">
        <v>289</v>
      </c>
      <c r="J34" s="30">
        <f>総括!$B$9</f>
        <v>0</v>
      </c>
      <c r="K34" s="30" t="str">
        <f t="shared" si="1"/>
        <v>（例）道央ｸﾗﾌﾞ</v>
      </c>
      <c r="L34" s="30" t="s">
        <v>293</v>
      </c>
      <c r="M34" s="30" t="s">
        <v>403</v>
      </c>
      <c r="N34" s="74"/>
      <c r="O34" s="30"/>
      <c r="P34" s="30"/>
      <c r="Q34" s="74"/>
      <c r="R34" s="67"/>
      <c r="S34" s="67"/>
      <c r="T34" s="67"/>
      <c r="U34" s="67"/>
      <c r="V34" s="67"/>
      <c r="W34" s="67"/>
      <c r="AF34" s="69"/>
      <c r="AG34" s="70"/>
      <c r="AJ34" s="71"/>
    </row>
    <row r="35" spans="1:36" ht="19">
      <c r="A35" s="67">
        <v>31</v>
      </c>
      <c r="B35" s="83" t="str">
        <f t="shared" si="0"/>
        <v>〇</v>
      </c>
      <c r="C35" s="68"/>
      <c r="D35" s="30"/>
      <c r="E35" s="30"/>
      <c r="F35" s="30" t="s">
        <v>279</v>
      </c>
      <c r="G35" s="30"/>
      <c r="H35" s="30"/>
      <c r="I35" s="30" t="s">
        <v>289</v>
      </c>
      <c r="J35" s="30">
        <f>総括!$B$9</f>
        <v>0</v>
      </c>
      <c r="K35" s="30" t="str">
        <f t="shared" si="1"/>
        <v>（例）道央ｸﾗﾌﾞ</v>
      </c>
      <c r="L35" s="30" t="s">
        <v>293</v>
      </c>
      <c r="M35" s="30" t="s">
        <v>403</v>
      </c>
      <c r="N35" s="74"/>
      <c r="O35" s="30"/>
      <c r="P35" s="30"/>
      <c r="Q35" s="74"/>
      <c r="R35" s="67"/>
      <c r="S35" s="67"/>
      <c r="T35" s="67"/>
      <c r="U35" s="67"/>
      <c r="V35" s="67"/>
      <c r="W35" s="67"/>
      <c r="AF35" s="69"/>
      <c r="AG35" s="70"/>
      <c r="AJ35" s="71"/>
    </row>
    <row r="36" spans="1:36" ht="19">
      <c r="A36" s="67">
        <v>32</v>
      </c>
      <c r="B36" s="83" t="str">
        <f t="shared" si="0"/>
        <v>〇</v>
      </c>
      <c r="C36" s="68"/>
      <c r="D36" s="30"/>
      <c r="E36" s="30"/>
      <c r="F36" s="30" t="s">
        <v>279</v>
      </c>
      <c r="G36" s="30"/>
      <c r="H36" s="30"/>
      <c r="I36" s="30" t="s">
        <v>289</v>
      </c>
      <c r="J36" s="30">
        <f>総括!$B$9</f>
        <v>0</v>
      </c>
      <c r="K36" s="30" t="str">
        <f t="shared" si="1"/>
        <v>（例）道央ｸﾗﾌﾞ</v>
      </c>
      <c r="L36" s="30" t="s">
        <v>293</v>
      </c>
      <c r="M36" s="30" t="s">
        <v>403</v>
      </c>
      <c r="N36" s="74"/>
      <c r="O36" s="30"/>
      <c r="P36" s="30"/>
      <c r="Q36" s="74"/>
      <c r="R36" s="67"/>
      <c r="S36" s="67"/>
      <c r="T36" s="67"/>
      <c r="U36" s="67"/>
      <c r="V36" s="67"/>
      <c r="W36" s="67"/>
      <c r="AF36" s="69"/>
      <c r="AG36" s="70"/>
      <c r="AJ36" s="71"/>
    </row>
    <row r="37" spans="1:36" ht="19">
      <c r="A37" s="67">
        <v>33</v>
      </c>
      <c r="B37" s="83" t="str">
        <f t="shared" si="0"/>
        <v>〇</v>
      </c>
      <c r="C37" s="68"/>
      <c r="D37" s="30"/>
      <c r="E37" s="30"/>
      <c r="F37" s="30" t="s">
        <v>279</v>
      </c>
      <c r="G37" s="30"/>
      <c r="H37" s="30"/>
      <c r="I37" s="30" t="s">
        <v>289</v>
      </c>
      <c r="J37" s="30">
        <f>総括!$B$9</f>
        <v>0</v>
      </c>
      <c r="K37" s="30" t="str">
        <f t="shared" si="1"/>
        <v>（例）道央ｸﾗﾌﾞ</v>
      </c>
      <c r="L37" s="30" t="s">
        <v>293</v>
      </c>
      <c r="M37" s="30" t="s">
        <v>403</v>
      </c>
      <c r="N37" s="74"/>
      <c r="O37" s="30"/>
      <c r="P37" s="30"/>
      <c r="Q37" s="74"/>
      <c r="R37" s="67"/>
      <c r="S37" s="67"/>
      <c r="T37" s="67"/>
      <c r="U37" s="67"/>
      <c r="V37" s="67"/>
      <c r="W37" s="67"/>
      <c r="AF37" s="69"/>
      <c r="AG37" s="70"/>
      <c r="AJ37" s="71"/>
    </row>
    <row r="38" spans="1:36" ht="19">
      <c r="A38" s="67">
        <v>34</v>
      </c>
      <c r="B38" s="83" t="str">
        <f t="shared" si="0"/>
        <v>〇</v>
      </c>
      <c r="C38" s="68"/>
      <c r="D38" s="30"/>
      <c r="E38" s="30"/>
      <c r="F38" s="30" t="s">
        <v>279</v>
      </c>
      <c r="G38" s="30"/>
      <c r="H38" s="30"/>
      <c r="I38" s="30" t="s">
        <v>289</v>
      </c>
      <c r="J38" s="30">
        <f>総括!$B$9</f>
        <v>0</v>
      </c>
      <c r="K38" s="30" t="str">
        <f t="shared" si="1"/>
        <v>（例）道央ｸﾗﾌﾞ</v>
      </c>
      <c r="L38" s="30" t="s">
        <v>293</v>
      </c>
      <c r="M38" s="30" t="s">
        <v>403</v>
      </c>
      <c r="N38" s="74"/>
      <c r="O38" s="30"/>
      <c r="P38" s="30"/>
      <c r="Q38" s="74"/>
      <c r="R38" s="67"/>
      <c r="S38" s="67"/>
      <c r="T38" s="67"/>
      <c r="U38" s="67"/>
      <c r="V38" s="67"/>
      <c r="W38" s="67"/>
      <c r="AF38" s="69"/>
      <c r="AG38" s="70"/>
      <c r="AJ38" s="71"/>
    </row>
    <row r="39" spans="1:36" ht="19">
      <c r="A39" s="67">
        <v>35</v>
      </c>
      <c r="B39" s="83" t="str">
        <f t="shared" si="0"/>
        <v>〇</v>
      </c>
      <c r="C39" s="68"/>
      <c r="D39" s="30"/>
      <c r="E39" s="30"/>
      <c r="F39" s="30" t="s">
        <v>279</v>
      </c>
      <c r="G39" s="30"/>
      <c r="H39" s="30"/>
      <c r="I39" s="30" t="s">
        <v>289</v>
      </c>
      <c r="J39" s="30">
        <f>総括!$B$9</f>
        <v>0</v>
      </c>
      <c r="K39" s="30" t="str">
        <f t="shared" si="1"/>
        <v>（例）道央ｸﾗﾌﾞ</v>
      </c>
      <c r="L39" s="30" t="s">
        <v>293</v>
      </c>
      <c r="M39" s="30" t="s">
        <v>403</v>
      </c>
      <c r="N39" s="74"/>
      <c r="O39" s="30"/>
      <c r="P39" s="30"/>
      <c r="Q39" s="74"/>
      <c r="R39" s="67"/>
      <c r="S39" s="67"/>
      <c r="T39" s="67"/>
      <c r="U39" s="67"/>
      <c r="V39" s="67"/>
      <c r="W39" s="67"/>
      <c r="AF39" s="69"/>
      <c r="AG39" s="70"/>
      <c r="AJ39" s="71"/>
    </row>
    <row r="40" spans="1:36" ht="19">
      <c r="A40" s="67">
        <v>36</v>
      </c>
      <c r="B40" s="83" t="str">
        <f t="shared" si="0"/>
        <v>〇</v>
      </c>
      <c r="C40" s="68"/>
      <c r="D40" s="30"/>
      <c r="E40" s="30"/>
      <c r="F40" s="30" t="s">
        <v>279</v>
      </c>
      <c r="G40" s="30"/>
      <c r="H40" s="30"/>
      <c r="I40" s="30" t="s">
        <v>289</v>
      </c>
      <c r="J40" s="30">
        <f>総括!$B$9</f>
        <v>0</v>
      </c>
      <c r="K40" s="30" t="str">
        <f t="shared" si="1"/>
        <v>（例）道央ｸﾗﾌﾞ</v>
      </c>
      <c r="L40" s="30" t="s">
        <v>293</v>
      </c>
      <c r="M40" s="30" t="s">
        <v>403</v>
      </c>
      <c r="N40" s="74"/>
      <c r="O40" s="30"/>
      <c r="P40" s="30"/>
      <c r="Q40" s="74"/>
      <c r="R40" s="67"/>
      <c r="S40" s="67"/>
      <c r="T40" s="67"/>
      <c r="U40" s="67"/>
      <c r="V40" s="67"/>
      <c r="W40" s="67"/>
      <c r="AF40" s="69"/>
      <c r="AG40" s="70"/>
      <c r="AH40" s="70"/>
      <c r="AJ40" s="71"/>
    </row>
    <row r="41" spans="1:36" ht="19">
      <c r="A41" s="67">
        <v>37</v>
      </c>
      <c r="B41" s="83" t="str">
        <f t="shared" si="0"/>
        <v>〇</v>
      </c>
      <c r="C41" s="68"/>
      <c r="D41" s="30"/>
      <c r="E41" s="30"/>
      <c r="F41" s="30" t="s">
        <v>279</v>
      </c>
      <c r="G41" s="30"/>
      <c r="H41" s="30"/>
      <c r="I41" s="30" t="s">
        <v>289</v>
      </c>
      <c r="J41" s="30">
        <f>総括!$B$9</f>
        <v>0</v>
      </c>
      <c r="K41" s="30" t="str">
        <f t="shared" si="1"/>
        <v>（例）道央ｸﾗﾌﾞ</v>
      </c>
      <c r="L41" s="30" t="s">
        <v>293</v>
      </c>
      <c r="M41" s="30" t="s">
        <v>403</v>
      </c>
      <c r="N41" s="74"/>
      <c r="O41" s="30"/>
      <c r="P41" s="30"/>
      <c r="Q41" s="74"/>
      <c r="R41" s="67"/>
      <c r="S41" s="67"/>
      <c r="T41" s="67"/>
      <c r="U41" s="67"/>
      <c r="V41" s="67"/>
      <c r="W41" s="67"/>
      <c r="AF41" s="69"/>
      <c r="AG41" s="70"/>
      <c r="AJ41" s="71"/>
    </row>
    <row r="42" spans="1:36" ht="19">
      <c r="A42" s="67">
        <v>38</v>
      </c>
      <c r="B42" s="83" t="str">
        <f t="shared" si="0"/>
        <v>〇</v>
      </c>
      <c r="C42" s="68"/>
      <c r="D42" s="30"/>
      <c r="E42" s="30"/>
      <c r="F42" s="30" t="s">
        <v>279</v>
      </c>
      <c r="G42" s="30"/>
      <c r="H42" s="30"/>
      <c r="I42" s="30" t="s">
        <v>289</v>
      </c>
      <c r="J42" s="30">
        <f>総括!$B$9</f>
        <v>0</v>
      </c>
      <c r="K42" s="30" t="str">
        <f t="shared" si="1"/>
        <v>（例）道央ｸﾗﾌﾞ</v>
      </c>
      <c r="L42" s="30" t="s">
        <v>293</v>
      </c>
      <c r="M42" s="30" t="s">
        <v>403</v>
      </c>
      <c r="N42" s="74"/>
      <c r="O42" s="30"/>
      <c r="P42" s="30"/>
      <c r="Q42" s="74"/>
      <c r="R42" s="67"/>
      <c r="S42" s="67"/>
      <c r="T42" s="67"/>
      <c r="U42" s="67"/>
      <c r="V42" s="67"/>
      <c r="W42" s="67"/>
      <c r="AF42" s="69"/>
      <c r="AG42" s="70"/>
      <c r="AJ42" s="71"/>
    </row>
    <row r="43" spans="1:36" ht="19">
      <c r="A43" s="67">
        <v>39</v>
      </c>
      <c r="B43" s="83" t="str">
        <f t="shared" si="0"/>
        <v>〇</v>
      </c>
      <c r="C43" s="68"/>
      <c r="D43" s="30"/>
      <c r="E43" s="30"/>
      <c r="F43" s="30" t="s">
        <v>279</v>
      </c>
      <c r="G43" s="30"/>
      <c r="H43" s="30"/>
      <c r="I43" s="30" t="s">
        <v>289</v>
      </c>
      <c r="J43" s="30">
        <f>総括!$B$9</f>
        <v>0</v>
      </c>
      <c r="K43" s="30" t="str">
        <f t="shared" si="1"/>
        <v>（例）道央ｸﾗﾌﾞ</v>
      </c>
      <c r="L43" s="30" t="s">
        <v>293</v>
      </c>
      <c r="M43" s="30" t="s">
        <v>403</v>
      </c>
      <c r="N43" s="74"/>
      <c r="O43" s="30"/>
      <c r="P43" s="30"/>
      <c r="Q43" s="74"/>
      <c r="R43" s="67"/>
      <c r="S43" s="67"/>
      <c r="T43" s="67"/>
      <c r="U43" s="67"/>
      <c r="V43" s="67"/>
      <c r="W43" s="67"/>
      <c r="AF43" s="69"/>
      <c r="AG43" s="70"/>
      <c r="AJ43" s="71"/>
    </row>
    <row r="44" spans="1:36" ht="19">
      <c r="A44" s="67">
        <v>40</v>
      </c>
      <c r="B44" s="83" t="str">
        <f t="shared" si="0"/>
        <v>〇</v>
      </c>
      <c r="C44" s="68"/>
      <c r="D44" s="30"/>
      <c r="E44" s="30"/>
      <c r="F44" s="30" t="s">
        <v>279</v>
      </c>
      <c r="G44" s="30"/>
      <c r="H44" s="30"/>
      <c r="I44" s="30" t="s">
        <v>289</v>
      </c>
      <c r="J44" s="30">
        <f>総括!$B$9</f>
        <v>0</v>
      </c>
      <c r="K44" s="30" t="str">
        <f t="shared" si="1"/>
        <v>（例）道央ｸﾗﾌﾞ</v>
      </c>
      <c r="L44" s="30" t="s">
        <v>293</v>
      </c>
      <c r="M44" s="30" t="s">
        <v>403</v>
      </c>
      <c r="N44" s="74"/>
      <c r="O44" s="30"/>
      <c r="P44" s="30"/>
      <c r="Q44" s="74"/>
      <c r="R44" s="67"/>
      <c r="S44" s="67"/>
      <c r="T44" s="67"/>
      <c r="U44" s="67"/>
      <c r="V44" s="67"/>
      <c r="W44" s="67"/>
      <c r="AF44" s="69"/>
      <c r="AG44" s="70"/>
      <c r="AH44" s="70"/>
      <c r="AJ44" s="71"/>
    </row>
    <row r="45" spans="1:36" ht="19">
      <c r="A45" s="67">
        <v>41</v>
      </c>
      <c r="B45" s="83" t="str">
        <f t="shared" si="0"/>
        <v>〇</v>
      </c>
      <c r="C45" s="68"/>
      <c r="D45" s="30"/>
      <c r="E45" s="30"/>
      <c r="F45" s="30" t="s">
        <v>279</v>
      </c>
      <c r="G45" s="30"/>
      <c r="H45" s="30"/>
      <c r="I45" s="30" t="s">
        <v>289</v>
      </c>
      <c r="J45" s="30">
        <f>総括!$B$9</f>
        <v>0</v>
      </c>
      <c r="K45" s="30" t="str">
        <f t="shared" si="1"/>
        <v>（例）道央ｸﾗﾌﾞ</v>
      </c>
      <c r="L45" s="30" t="s">
        <v>293</v>
      </c>
      <c r="M45" s="30" t="s">
        <v>403</v>
      </c>
      <c r="N45" s="74"/>
      <c r="O45" s="30"/>
      <c r="P45" s="30"/>
      <c r="Q45" s="74"/>
      <c r="R45" s="67"/>
      <c r="S45" s="67"/>
      <c r="T45" s="67"/>
      <c r="U45" s="67"/>
      <c r="V45" s="67"/>
      <c r="W45" s="67"/>
      <c r="AF45" s="69"/>
      <c r="AG45" s="70"/>
      <c r="AJ45" s="71"/>
    </row>
    <row r="46" spans="1:36" ht="19">
      <c r="A46" s="67">
        <v>42</v>
      </c>
      <c r="B46" s="83" t="str">
        <f t="shared" si="0"/>
        <v>〇</v>
      </c>
      <c r="C46" s="68"/>
      <c r="D46" s="30"/>
      <c r="E46" s="30"/>
      <c r="F46" s="30" t="s">
        <v>279</v>
      </c>
      <c r="G46" s="30"/>
      <c r="H46" s="30"/>
      <c r="I46" s="30" t="s">
        <v>289</v>
      </c>
      <c r="J46" s="30">
        <f>総括!$B$9</f>
        <v>0</v>
      </c>
      <c r="K46" s="30" t="str">
        <f t="shared" si="1"/>
        <v>（例）道央ｸﾗﾌﾞ</v>
      </c>
      <c r="L46" s="30" t="s">
        <v>293</v>
      </c>
      <c r="M46" s="30" t="s">
        <v>403</v>
      </c>
      <c r="N46" s="74"/>
      <c r="O46" s="30"/>
      <c r="P46" s="30"/>
      <c r="Q46" s="74"/>
      <c r="R46" s="67"/>
      <c r="S46" s="67"/>
      <c r="T46" s="67"/>
      <c r="U46" s="67"/>
      <c r="V46" s="67"/>
      <c r="W46" s="67"/>
      <c r="AF46" s="69"/>
      <c r="AG46" s="70"/>
      <c r="AJ46" s="71"/>
    </row>
    <row r="47" spans="1:36" ht="19">
      <c r="A47" s="67">
        <v>43</v>
      </c>
      <c r="B47" s="83" t="str">
        <f t="shared" si="0"/>
        <v>〇</v>
      </c>
      <c r="C47" s="68"/>
      <c r="D47" s="30"/>
      <c r="E47" s="30"/>
      <c r="F47" s="30" t="s">
        <v>279</v>
      </c>
      <c r="G47" s="30"/>
      <c r="H47" s="30"/>
      <c r="I47" s="30" t="s">
        <v>289</v>
      </c>
      <c r="J47" s="30">
        <f>総括!$B$9</f>
        <v>0</v>
      </c>
      <c r="K47" s="30" t="str">
        <f t="shared" si="1"/>
        <v>（例）道央ｸﾗﾌﾞ</v>
      </c>
      <c r="L47" s="30" t="s">
        <v>293</v>
      </c>
      <c r="M47" s="30" t="s">
        <v>403</v>
      </c>
      <c r="N47" s="74"/>
      <c r="O47" s="30"/>
      <c r="P47" s="30"/>
      <c r="Q47" s="74"/>
      <c r="R47" s="67"/>
      <c r="S47" s="67"/>
      <c r="T47" s="67"/>
      <c r="U47" s="67"/>
      <c r="V47" s="67"/>
      <c r="W47" s="67"/>
      <c r="AF47" s="69"/>
      <c r="AG47" s="70"/>
      <c r="AJ47" s="71"/>
    </row>
    <row r="48" spans="1:36" ht="19">
      <c r="A48" s="67">
        <v>44</v>
      </c>
      <c r="B48" s="83" t="str">
        <f t="shared" si="0"/>
        <v>〇</v>
      </c>
      <c r="C48" s="68"/>
      <c r="D48" s="30"/>
      <c r="E48" s="30"/>
      <c r="F48" s="30" t="s">
        <v>279</v>
      </c>
      <c r="G48" s="30"/>
      <c r="H48" s="30"/>
      <c r="I48" s="30" t="s">
        <v>289</v>
      </c>
      <c r="J48" s="30">
        <f>総括!$B$9</f>
        <v>0</v>
      </c>
      <c r="K48" s="30" t="str">
        <f t="shared" si="1"/>
        <v>（例）道央ｸﾗﾌﾞ</v>
      </c>
      <c r="L48" s="30" t="s">
        <v>293</v>
      </c>
      <c r="M48" s="30" t="s">
        <v>403</v>
      </c>
      <c r="N48" s="74"/>
      <c r="O48" s="30"/>
      <c r="P48" s="30"/>
      <c r="Q48" s="74"/>
      <c r="R48" s="67"/>
      <c r="S48" s="67"/>
      <c r="T48" s="67"/>
      <c r="U48" s="67"/>
      <c r="V48" s="67"/>
      <c r="W48" s="67"/>
      <c r="AF48" s="69"/>
      <c r="AG48" s="70"/>
    </row>
    <row r="49" spans="1:36" ht="19">
      <c r="A49" s="67">
        <v>45</v>
      </c>
      <c r="B49" s="83" t="str">
        <f t="shared" si="0"/>
        <v>〇</v>
      </c>
      <c r="C49" s="68"/>
      <c r="D49" s="30"/>
      <c r="E49" s="30"/>
      <c r="F49" s="30" t="s">
        <v>279</v>
      </c>
      <c r="G49" s="30"/>
      <c r="H49" s="30"/>
      <c r="I49" s="30" t="s">
        <v>289</v>
      </c>
      <c r="J49" s="30">
        <f>総括!$B$9</f>
        <v>0</v>
      </c>
      <c r="K49" s="30" t="str">
        <f t="shared" si="1"/>
        <v>（例）道央ｸﾗﾌﾞ</v>
      </c>
      <c r="L49" s="30" t="s">
        <v>293</v>
      </c>
      <c r="M49" s="30" t="s">
        <v>403</v>
      </c>
      <c r="N49" s="74"/>
      <c r="O49" s="30"/>
      <c r="P49" s="30"/>
      <c r="Q49" s="74"/>
      <c r="R49" s="67"/>
      <c r="S49" s="67"/>
      <c r="T49" s="67"/>
      <c r="U49" s="67"/>
      <c r="V49" s="67"/>
      <c r="W49" s="67"/>
      <c r="AF49" s="69"/>
      <c r="AG49" s="70"/>
    </row>
    <row r="50" spans="1:36" ht="19">
      <c r="A50" s="67">
        <v>46</v>
      </c>
      <c r="B50" s="83" t="str">
        <f t="shared" si="0"/>
        <v>〇</v>
      </c>
      <c r="C50" s="68"/>
      <c r="D50" s="30"/>
      <c r="E50" s="30"/>
      <c r="F50" s="30" t="s">
        <v>279</v>
      </c>
      <c r="G50" s="30"/>
      <c r="H50" s="30"/>
      <c r="I50" s="30" t="s">
        <v>289</v>
      </c>
      <c r="J50" s="30">
        <f>総括!$B$9</f>
        <v>0</v>
      </c>
      <c r="K50" s="30" t="str">
        <f t="shared" si="1"/>
        <v>（例）道央ｸﾗﾌﾞ</v>
      </c>
      <c r="L50" s="30" t="s">
        <v>293</v>
      </c>
      <c r="M50" s="30" t="s">
        <v>403</v>
      </c>
      <c r="N50" s="74"/>
      <c r="O50" s="30"/>
      <c r="P50" s="30"/>
      <c r="Q50" s="74"/>
      <c r="R50" s="67"/>
      <c r="S50" s="67"/>
      <c r="T50" s="67"/>
      <c r="U50" s="67"/>
      <c r="V50" s="67"/>
      <c r="W50" s="67"/>
      <c r="AF50" s="69"/>
      <c r="AG50" s="70"/>
      <c r="AJ50" s="71"/>
    </row>
    <row r="51" spans="1:36" ht="19">
      <c r="A51" s="67">
        <v>47</v>
      </c>
      <c r="B51" s="83" t="str">
        <f t="shared" si="0"/>
        <v>〇</v>
      </c>
      <c r="C51" s="68"/>
      <c r="D51" s="30"/>
      <c r="E51" s="30"/>
      <c r="F51" s="30" t="s">
        <v>279</v>
      </c>
      <c r="G51" s="30"/>
      <c r="H51" s="30"/>
      <c r="I51" s="30" t="s">
        <v>289</v>
      </c>
      <c r="J51" s="30">
        <f>総括!$B$9</f>
        <v>0</v>
      </c>
      <c r="K51" s="30" t="str">
        <f t="shared" si="1"/>
        <v>（例）道央ｸﾗﾌﾞ</v>
      </c>
      <c r="L51" s="30" t="s">
        <v>293</v>
      </c>
      <c r="M51" s="30" t="s">
        <v>403</v>
      </c>
      <c r="N51" s="74"/>
      <c r="O51" s="30"/>
      <c r="P51" s="30"/>
      <c r="Q51" s="74"/>
      <c r="R51" s="67"/>
      <c r="S51" s="67"/>
      <c r="T51" s="67"/>
      <c r="U51" s="67"/>
      <c r="V51" s="67"/>
      <c r="W51" s="67"/>
      <c r="AF51" s="69"/>
      <c r="AG51" s="70"/>
      <c r="AJ51" s="71"/>
    </row>
    <row r="52" spans="1:36" ht="19">
      <c r="A52" s="67">
        <v>48</v>
      </c>
      <c r="B52" s="83" t="str">
        <f t="shared" si="0"/>
        <v>〇</v>
      </c>
      <c r="C52" s="68"/>
      <c r="D52" s="30"/>
      <c r="E52" s="30"/>
      <c r="F52" s="30" t="s">
        <v>279</v>
      </c>
      <c r="G52" s="30"/>
      <c r="H52" s="30"/>
      <c r="I52" s="30" t="s">
        <v>289</v>
      </c>
      <c r="J52" s="30">
        <f>総括!$B$9</f>
        <v>0</v>
      </c>
      <c r="K52" s="30" t="str">
        <f t="shared" si="1"/>
        <v>（例）道央ｸﾗﾌﾞ</v>
      </c>
      <c r="L52" s="30" t="s">
        <v>293</v>
      </c>
      <c r="M52" s="30" t="s">
        <v>403</v>
      </c>
      <c r="N52" s="74"/>
      <c r="O52" s="30"/>
      <c r="P52" s="30"/>
      <c r="Q52" s="74"/>
      <c r="R52" s="67"/>
      <c r="S52" s="67"/>
      <c r="T52" s="67"/>
      <c r="U52" s="67"/>
      <c r="V52" s="67"/>
      <c r="W52" s="67"/>
      <c r="AF52" s="69"/>
      <c r="AG52" s="70"/>
      <c r="AJ52" s="71"/>
    </row>
    <row r="53" spans="1:36" ht="19">
      <c r="A53" s="67">
        <v>49</v>
      </c>
      <c r="B53" s="83" t="str">
        <f t="shared" si="0"/>
        <v>〇</v>
      </c>
      <c r="C53" s="68"/>
      <c r="D53" s="30"/>
      <c r="E53" s="30"/>
      <c r="F53" s="30" t="s">
        <v>279</v>
      </c>
      <c r="G53" s="30"/>
      <c r="H53" s="30"/>
      <c r="I53" s="30" t="s">
        <v>289</v>
      </c>
      <c r="J53" s="30">
        <f>総括!$B$9</f>
        <v>0</v>
      </c>
      <c r="K53" s="30" t="str">
        <f t="shared" si="1"/>
        <v>（例）道央ｸﾗﾌﾞ</v>
      </c>
      <c r="L53" s="30" t="s">
        <v>293</v>
      </c>
      <c r="M53" s="30" t="s">
        <v>403</v>
      </c>
      <c r="N53" s="74"/>
      <c r="O53" s="30"/>
      <c r="P53" s="30"/>
      <c r="Q53" s="74"/>
      <c r="R53" s="67"/>
      <c r="S53" s="67"/>
      <c r="T53" s="67"/>
      <c r="U53" s="67"/>
      <c r="V53" s="67"/>
      <c r="W53" s="67"/>
      <c r="AF53" s="69"/>
      <c r="AG53" s="70"/>
    </row>
    <row r="54" spans="1:36" ht="19">
      <c r="A54" s="67">
        <v>50</v>
      </c>
      <c r="B54" s="83" t="str">
        <f t="shared" si="0"/>
        <v>〇</v>
      </c>
      <c r="C54" s="68"/>
      <c r="D54" s="30"/>
      <c r="E54" s="30"/>
      <c r="F54" s="30" t="s">
        <v>279</v>
      </c>
      <c r="G54" s="30"/>
      <c r="H54" s="30"/>
      <c r="I54" s="30" t="s">
        <v>289</v>
      </c>
      <c r="J54" s="30">
        <f>総括!$B$9</f>
        <v>0</v>
      </c>
      <c r="K54" s="30" t="str">
        <f t="shared" si="1"/>
        <v>（例）道央ｸﾗﾌﾞ</v>
      </c>
      <c r="L54" s="30" t="s">
        <v>293</v>
      </c>
      <c r="M54" s="30" t="s">
        <v>403</v>
      </c>
      <c r="N54" s="74"/>
      <c r="O54" s="30"/>
      <c r="P54" s="30"/>
      <c r="Q54" s="74"/>
      <c r="R54" s="67"/>
      <c r="S54" s="67"/>
      <c r="T54" s="67"/>
      <c r="U54" s="67"/>
      <c r="V54" s="67"/>
      <c r="W54" s="67"/>
      <c r="AF54" s="69"/>
      <c r="AG54" s="70"/>
      <c r="AJ54" s="71"/>
    </row>
  </sheetData>
  <mergeCells count="2">
    <mergeCell ref="A1:B1"/>
    <mergeCell ref="C1:F1"/>
  </mergeCells>
  <phoneticPr fontId="1"/>
  <conditionalFormatting sqref="C5:C54">
    <cfRule type="expression" dxfId="32" priority="11">
      <formula>$F5="小学女子"</formula>
    </cfRule>
    <cfRule type="expression" dxfId="31" priority="12">
      <formula>F5="女子"</formula>
    </cfRule>
  </conditionalFormatting>
  <conditionalFormatting sqref="C5:Q54">
    <cfRule type="expression" dxfId="30" priority="9">
      <formula>$F5="小学女子"</formula>
    </cfRule>
    <cfRule type="expression" dxfId="29" priority="10">
      <formula>$F5="女子"</formula>
    </cfRule>
  </conditionalFormatting>
  <conditionalFormatting sqref="S5 U5">
    <cfRule type="expression" dxfId="28" priority="7">
      <formula>$F5="小学女子"</formula>
    </cfRule>
    <cfRule type="expression" dxfId="27" priority="8">
      <formula>$F5="女子"</formula>
    </cfRule>
  </conditionalFormatting>
  <conditionalFormatting sqref="U14">
    <cfRule type="expression" dxfId="26" priority="3">
      <formula>$F14="小学女子"</formula>
    </cfRule>
    <cfRule type="expression" dxfId="25" priority="4">
      <formula>$F14="女子"</formula>
    </cfRule>
  </conditionalFormatting>
  <conditionalFormatting sqref="W5">
    <cfRule type="expression" dxfId="24" priority="1">
      <formula>$F5="小学女子"</formula>
    </cfRule>
    <cfRule type="expression" dxfId="23" priority="2">
      <formula>$F5="女子"</formula>
    </cfRule>
  </conditionalFormatting>
  <dataValidations count="3">
    <dataValidation type="list" allowBlank="1" showInputMessage="1" showErrorMessage="1" sqref="H5:H54 P5:P54 M5:M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U6" sqref="U6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6" width="3.453125" style="63" customWidth="1"/>
    <col min="7" max="9" width="6.6328125" style="63" customWidth="1"/>
    <col min="10" max="10" width="4.90625" style="63" customWidth="1"/>
    <col min="11" max="11" width="7.6328125" style="63" customWidth="1"/>
    <col min="12" max="12" width="7.7265625" style="63" bestFit="1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8" width="3.26953125" style="63" bestFit="1" customWidth="1"/>
    <col min="19" max="19" width="6.7265625" style="63" customWidth="1"/>
    <col min="20" max="20" width="3.26953125" style="63" bestFit="1" customWidth="1"/>
    <col min="21" max="21" width="6.453125" style="63" customWidth="1"/>
    <col min="22" max="22" width="3.26953125" style="63" bestFit="1" customWidth="1"/>
    <col min="23" max="25" width="6.453125" style="63" customWidth="1"/>
    <col min="26" max="27" width="11.36328125" style="63" customWidth="1"/>
    <col min="28" max="16384" width="9" style="63"/>
  </cols>
  <sheetData>
    <row r="1" spans="1:36" s="60" customFormat="1" ht="21">
      <c r="A1" s="287" t="s">
        <v>28</v>
      </c>
      <c r="B1" s="287"/>
      <c r="C1" s="288" t="str">
        <f>総括!L1</f>
        <v>＊</v>
      </c>
      <c r="D1" s="288"/>
      <c r="E1" s="288"/>
      <c r="F1" s="288"/>
      <c r="G1" s="59" t="str">
        <f>総括!I13</f>
        <v>（例）道央ｸﾗﾌﾞ</v>
      </c>
      <c r="H1" s="59"/>
      <c r="I1" s="59"/>
      <c r="J1" s="59"/>
      <c r="K1" s="81"/>
      <c r="L1" s="122" t="s">
        <v>266</v>
      </c>
      <c r="M1" s="122">
        <f>COUNTA(L5:L54)-COUNTA(O5:O54)</f>
        <v>50</v>
      </c>
      <c r="N1" s="123"/>
      <c r="O1" s="124" t="s">
        <v>267</v>
      </c>
      <c r="P1" s="123">
        <f>COUNTA(O5:O54)</f>
        <v>0</v>
      </c>
      <c r="Q1" s="123"/>
    </row>
    <row r="2" spans="1:36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194</v>
      </c>
      <c r="M2" s="79"/>
      <c r="N2" s="80"/>
      <c r="O2" s="75" t="s">
        <v>265</v>
      </c>
      <c r="P2" s="75"/>
      <c r="Q2" s="76"/>
      <c r="R2" s="113" t="s">
        <v>277</v>
      </c>
      <c r="S2" s="113"/>
      <c r="T2" s="113"/>
      <c r="U2" s="113"/>
      <c r="V2" s="113"/>
      <c r="W2" s="113"/>
    </row>
    <row r="3" spans="1:36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263</v>
      </c>
      <c r="L3" s="64" t="s">
        <v>248</v>
      </c>
      <c r="M3" s="64" t="s">
        <v>195</v>
      </c>
      <c r="N3" s="72" t="s">
        <v>8</v>
      </c>
      <c r="O3" s="77" t="s">
        <v>248</v>
      </c>
      <c r="P3" s="77" t="s">
        <v>195</v>
      </c>
      <c r="Q3" s="78" t="s">
        <v>8</v>
      </c>
      <c r="R3" s="213" t="s">
        <v>276</v>
      </c>
      <c r="S3" s="113"/>
      <c r="T3" s="213" t="s">
        <v>439</v>
      </c>
      <c r="U3" s="113"/>
      <c r="V3" s="113" t="s">
        <v>345</v>
      </c>
      <c r="W3" s="113"/>
    </row>
    <row r="4" spans="1:36">
      <c r="A4" s="65"/>
      <c r="B4" s="65"/>
      <c r="C4" s="65"/>
      <c r="D4" s="65" t="s">
        <v>397</v>
      </c>
      <c r="E4" s="65" t="s">
        <v>398</v>
      </c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66"/>
      <c r="R4" s="66"/>
      <c r="S4" s="66"/>
      <c r="T4" s="66"/>
      <c r="U4" s="66"/>
      <c r="V4" s="66"/>
      <c r="W4" s="66"/>
    </row>
    <row r="5" spans="1:36" ht="19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280</v>
      </c>
      <c r="G5" s="30"/>
      <c r="H5" s="30"/>
      <c r="I5" s="30" t="s">
        <v>289</v>
      </c>
      <c r="J5" s="30">
        <f>総括!$B$9</f>
        <v>0</v>
      </c>
      <c r="K5" s="30" t="str">
        <f>$G$1</f>
        <v>（例）道央ｸﾗﾌﾞ</v>
      </c>
      <c r="L5" s="30" t="s">
        <v>301</v>
      </c>
      <c r="M5" s="30" t="s">
        <v>403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36" ht="19">
      <c r="A6" s="67">
        <v>2</v>
      </c>
      <c r="B6" s="83" t="str">
        <f t="shared" si="0"/>
        <v>〇</v>
      </c>
      <c r="C6" s="68"/>
      <c r="D6" s="30"/>
      <c r="E6" s="30"/>
      <c r="F6" s="30" t="s">
        <v>280</v>
      </c>
      <c r="G6" s="30"/>
      <c r="H6" s="30"/>
      <c r="I6" s="30" t="s">
        <v>289</v>
      </c>
      <c r="J6" s="30">
        <f>総括!$B$9</f>
        <v>0</v>
      </c>
      <c r="K6" s="30" t="str">
        <f t="shared" ref="K6:K54" si="1">$G$1</f>
        <v>（例）道央ｸﾗﾌﾞ</v>
      </c>
      <c r="L6" s="30" t="s">
        <v>301</v>
      </c>
      <c r="M6" s="30" t="s">
        <v>403</v>
      </c>
      <c r="N6" s="74"/>
      <c r="O6" s="30"/>
      <c r="P6" s="30"/>
      <c r="Q6" s="30"/>
      <c r="R6" s="67"/>
      <c r="S6" s="67"/>
      <c r="T6" s="67"/>
      <c r="U6" s="67"/>
      <c r="V6" s="67"/>
      <c r="W6" s="67"/>
    </row>
    <row r="7" spans="1:36" ht="19">
      <c r="A7" s="67">
        <v>3</v>
      </c>
      <c r="B7" s="83" t="str">
        <f t="shared" si="0"/>
        <v>〇</v>
      </c>
      <c r="C7" s="68"/>
      <c r="D7" s="30"/>
      <c r="E7" s="30"/>
      <c r="F7" s="30" t="s">
        <v>280</v>
      </c>
      <c r="G7" s="30"/>
      <c r="H7" s="30"/>
      <c r="I7" s="30" t="s">
        <v>289</v>
      </c>
      <c r="J7" s="30">
        <f>総括!$B$9</f>
        <v>0</v>
      </c>
      <c r="K7" s="30" t="str">
        <f t="shared" si="1"/>
        <v>（例）道央ｸﾗﾌﾞ</v>
      </c>
      <c r="L7" s="30" t="s">
        <v>301</v>
      </c>
      <c r="M7" s="30" t="s">
        <v>403</v>
      </c>
      <c r="N7" s="74"/>
      <c r="O7" s="30"/>
      <c r="P7" s="30"/>
      <c r="Q7" s="30"/>
      <c r="R7" s="67"/>
      <c r="S7" s="67"/>
      <c r="T7" s="67"/>
      <c r="U7" s="67"/>
      <c r="V7" s="67"/>
      <c r="W7" s="67"/>
    </row>
    <row r="8" spans="1:36" ht="19">
      <c r="A8" s="67">
        <v>4</v>
      </c>
      <c r="B8" s="83" t="str">
        <f t="shared" si="0"/>
        <v>〇</v>
      </c>
      <c r="C8" s="68"/>
      <c r="D8" s="30"/>
      <c r="E8" s="30"/>
      <c r="F8" s="30" t="s">
        <v>280</v>
      </c>
      <c r="G8" s="30"/>
      <c r="H8" s="30"/>
      <c r="I8" s="30" t="s">
        <v>289</v>
      </c>
      <c r="J8" s="30">
        <f>総括!$B$9</f>
        <v>0</v>
      </c>
      <c r="K8" s="30" t="str">
        <f t="shared" si="1"/>
        <v>（例）道央ｸﾗﾌﾞ</v>
      </c>
      <c r="L8" s="30" t="s">
        <v>301</v>
      </c>
      <c r="M8" s="30" t="s">
        <v>403</v>
      </c>
      <c r="N8" s="74"/>
      <c r="O8" s="30"/>
      <c r="P8" s="30"/>
      <c r="Q8" s="30"/>
      <c r="R8" s="67"/>
      <c r="S8" s="67"/>
      <c r="T8" s="67"/>
      <c r="U8" s="67"/>
      <c r="V8" s="67"/>
      <c r="W8" s="67"/>
    </row>
    <row r="9" spans="1:36" ht="19">
      <c r="A9" s="67">
        <v>5</v>
      </c>
      <c r="B9" s="83" t="str">
        <f t="shared" si="0"/>
        <v>〇</v>
      </c>
      <c r="C9" s="68"/>
      <c r="D9" s="30"/>
      <c r="E9" s="30"/>
      <c r="F9" s="30" t="s">
        <v>280</v>
      </c>
      <c r="G9" s="30"/>
      <c r="H9" s="30"/>
      <c r="I9" s="30" t="s">
        <v>289</v>
      </c>
      <c r="J9" s="30">
        <f>総括!$B$9</f>
        <v>0</v>
      </c>
      <c r="K9" s="30" t="str">
        <f t="shared" si="1"/>
        <v>（例）道央ｸﾗﾌﾞ</v>
      </c>
      <c r="L9" s="30" t="s">
        <v>301</v>
      </c>
      <c r="M9" s="30" t="s">
        <v>403</v>
      </c>
      <c r="N9" s="30"/>
      <c r="O9" s="30"/>
      <c r="P9" s="30"/>
      <c r="Q9" s="30"/>
      <c r="R9" s="67"/>
      <c r="S9" s="67"/>
      <c r="T9" s="67"/>
      <c r="U9" s="67"/>
      <c r="V9" s="67"/>
      <c r="W9" s="67"/>
      <c r="AJ9" s="70"/>
    </row>
    <row r="10" spans="1:36" ht="19">
      <c r="A10" s="67">
        <v>6</v>
      </c>
      <c r="B10" s="83" t="str">
        <f t="shared" si="0"/>
        <v>〇</v>
      </c>
      <c r="C10" s="68"/>
      <c r="D10" s="30"/>
      <c r="E10" s="30"/>
      <c r="F10" s="30" t="s">
        <v>280</v>
      </c>
      <c r="G10" s="30"/>
      <c r="H10" s="30"/>
      <c r="I10" s="30" t="s">
        <v>289</v>
      </c>
      <c r="J10" s="30">
        <f>総括!$B$9</f>
        <v>0</v>
      </c>
      <c r="K10" s="30" t="str">
        <f t="shared" si="1"/>
        <v>（例）道央ｸﾗﾌﾞ</v>
      </c>
      <c r="L10" s="30" t="s">
        <v>301</v>
      </c>
      <c r="M10" s="30" t="s">
        <v>403</v>
      </c>
      <c r="N10" s="74"/>
      <c r="O10" s="30"/>
      <c r="P10" s="30"/>
      <c r="Q10" s="30"/>
      <c r="R10" s="67"/>
      <c r="S10" s="67"/>
      <c r="T10" s="67"/>
      <c r="U10" s="67"/>
      <c r="V10" s="67"/>
      <c r="W10" s="67"/>
      <c r="AJ10" s="70"/>
    </row>
    <row r="11" spans="1:36" ht="19">
      <c r="A11" s="67">
        <v>7</v>
      </c>
      <c r="B11" s="83" t="str">
        <f t="shared" si="0"/>
        <v>〇</v>
      </c>
      <c r="C11" s="68"/>
      <c r="D11" s="30"/>
      <c r="E11" s="30"/>
      <c r="F11" s="30" t="s">
        <v>280</v>
      </c>
      <c r="G11" s="30"/>
      <c r="H11" s="30"/>
      <c r="I11" s="30" t="s">
        <v>289</v>
      </c>
      <c r="J11" s="30">
        <f>総括!$B$9</f>
        <v>0</v>
      </c>
      <c r="K11" s="30" t="str">
        <f t="shared" si="1"/>
        <v>（例）道央ｸﾗﾌﾞ</v>
      </c>
      <c r="L11" s="30" t="s">
        <v>301</v>
      </c>
      <c r="M11" s="30" t="s">
        <v>403</v>
      </c>
      <c r="N11" s="74"/>
      <c r="O11" s="30"/>
      <c r="P11" s="30"/>
      <c r="Q11" s="30"/>
      <c r="R11" s="67"/>
      <c r="S11" s="67"/>
      <c r="T11" s="67"/>
      <c r="U11" s="67"/>
      <c r="V11" s="67"/>
      <c r="W11" s="67"/>
      <c r="AJ11" s="70"/>
    </row>
    <row r="12" spans="1:36" ht="19">
      <c r="A12" s="67">
        <v>8</v>
      </c>
      <c r="B12" s="83" t="str">
        <f t="shared" si="0"/>
        <v>〇</v>
      </c>
      <c r="C12" s="68"/>
      <c r="D12" s="30"/>
      <c r="E12" s="30"/>
      <c r="F12" s="30" t="s">
        <v>408</v>
      </c>
      <c r="G12" s="30"/>
      <c r="H12" s="30"/>
      <c r="I12" s="30" t="s">
        <v>289</v>
      </c>
      <c r="J12" s="30">
        <f>総括!$B$9</f>
        <v>0</v>
      </c>
      <c r="K12" s="30" t="str">
        <f t="shared" si="1"/>
        <v>（例）道央ｸﾗﾌﾞ</v>
      </c>
      <c r="L12" s="30" t="s">
        <v>301</v>
      </c>
      <c r="M12" s="30" t="s">
        <v>403</v>
      </c>
      <c r="N12" s="30"/>
      <c r="O12" s="30"/>
      <c r="P12" s="30"/>
      <c r="Q12" s="30"/>
      <c r="R12" s="67"/>
      <c r="S12" s="67"/>
      <c r="T12" s="67"/>
      <c r="U12" s="67"/>
      <c r="V12" s="67"/>
      <c r="W12" s="67"/>
    </row>
    <row r="13" spans="1:36" ht="19">
      <c r="A13" s="67">
        <v>9</v>
      </c>
      <c r="B13" s="83" t="str">
        <f t="shared" si="0"/>
        <v>〇</v>
      </c>
      <c r="C13" s="68"/>
      <c r="D13" s="30"/>
      <c r="E13" s="30"/>
      <c r="F13" s="30" t="s">
        <v>280</v>
      </c>
      <c r="G13" s="30"/>
      <c r="H13" s="30"/>
      <c r="I13" s="30" t="s">
        <v>289</v>
      </c>
      <c r="J13" s="30">
        <f>総括!$B$9</f>
        <v>0</v>
      </c>
      <c r="K13" s="30" t="str">
        <f t="shared" si="1"/>
        <v>（例）道央ｸﾗﾌﾞ</v>
      </c>
      <c r="L13" s="30" t="s">
        <v>301</v>
      </c>
      <c r="M13" s="30" t="s">
        <v>403</v>
      </c>
      <c r="N13" s="74"/>
      <c r="O13" s="30"/>
      <c r="P13" s="30"/>
      <c r="Q13" s="30"/>
      <c r="R13" s="67"/>
      <c r="S13" s="67"/>
      <c r="T13" s="67"/>
      <c r="U13" s="67"/>
      <c r="V13" s="67"/>
      <c r="W13" s="67"/>
    </row>
    <row r="14" spans="1:36" ht="19">
      <c r="A14" s="67">
        <v>10</v>
      </c>
      <c r="B14" s="83" t="str">
        <f t="shared" si="0"/>
        <v>〇</v>
      </c>
      <c r="C14" s="68"/>
      <c r="D14" s="30"/>
      <c r="E14" s="30"/>
      <c r="F14" s="30" t="s">
        <v>280</v>
      </c>
      <c r="G14" s="30"/>
      <c r="H14" s="30"/>
      <c r="I14" s="30" t="s">
        <v>289</v>
      </c>
      <c r="J14" s="30">
        <f>総括!$B$9</f>
        <v>0</v>
      </c>
      <c r="K14" s="30" t="str">
        <f t="shared" si="1"/>
        <v>（例）道央ｸﾗﾌﾞ</v>
      </c>
      <c r="L14" s="30" t="s">
        <v>301</v>
      </c>
      <c r="M14" s="30" t="s">
        <v>403</v>
      </c>
      <c r="N14" s="74"/>
      <c r="O14" s="30"/>
      <c r="P14" s="30"/>
      <c r="Q14" s="30"/>
      <c r="R14" s="67"/>
      <c r="S14" s="67"/>
      <c r="T14" s="67"/>
      <c r="U14" s="67"/>
      <c r="V14" s="67"/>
      <c r="W14" s="67"/>
    </row>
    <row r="15" spans="1:36" ht="19">
      <c r="A15" s="67">
        <v>11</v>
      </c>
      <c r="B15" s="83" t="str">
        <f t="shared" si="0"/>
        <v>〇</v>
      </c>
      <c r="C15" s="68"/>
      <c r="D15" s="30"/>
      <c r="E15" s="30"/>
      <c r="F15" s="30" t="s">
        <v>280</v>
      </c>
      <c r="G15" s="30"/>
      <c r="H15" s="30"/>
      <c r="I15" s="30" t="s">
        <v>289</v>
      </c>
      <c r="J15" s="30">
        <f>総括!$B$9</f>
        <v>0</v>
      </c>
      <c r="K15" s="30" t="str">
        <f t="shared" si="1"/>
        <v>（例）道央ｸﾗﾌﾞ</v>
      </c>
      <c r="L15" s="30" t="s">
        <v>301</v>
      </c>
      <c r="M15" s="30" t="s">
        <v>403</v>
      </c>
      <c r="N15" s="74"/>
      <c r="O15" s="30"/>
      <c r="P15" s="30"/>
      <c r="Q15" s="30"/>
      <c r="R15" s="67"/>
      <c r="S15" s="67"/>
      <c r="T15" s="67"/>
      <c r="U15" s="67"/>
      <c r="V15" s="67"/>
      <c r="W15" s="67"/>
    </row>
    <row r="16" spans="1:36" ht="19">
      <c r="A16" s="67">
        <v>12</v>
      </c>
      <c r="B16" s="83" t="str">
        <f t="shared" si="0"/>
        <v>〇</v>
      </c>
      <c r="C16" s="68"/>
      <c r="D16" s="30"/>
      <c r="E16" s="30"/>
      <c r="F16" s="30" t="s">
        <v>280</v>
      </c>
      <c r="G16" s="30"/>
      <c r="H16" s="30"/>
      <c r="I16" s="30" t="s">
        <v>289</v>
      </c>
      <c r="J16" s="30">
        <f>総括!$B$9</f>
        <v>0</v>
      </c>
      <c r="K16" s="30" t="str">
        <f t="shared" si="1"/>
        <v>（例）道央ｸﾗﾌﾞ</v>
      </c>
      <c r="L16" s="30" t="s">
        <v>301</v>
      </c>
      <c r="M16" s="30" t="s">
        <v>403</v>
      </c>
      <c r="N16" s="74"/>
      <c r="O16" s="30"/>
      <c r="P16" s="30"/>
      <c r="Q16" s="30"/>
      <c r="R16" s="67"/>
      <c r="S16" s="67"/>
      <c r="T16" s="67"/>
      <c r="U16" s="67"/>
      <c r="V16" s="67"/>
      <c r="W16" s="67"/>
    </row>
    <row r="17" spans="1:32" ht="19">
      <c r="A17" s="67">
        <v>13</v>
      </c>
      <c r="B17" s="83" t="str">
        <f t="shared" si="0"/>
        <v>〇</v>
      </c>
      <c r="C17" s="68"/>
      <c r="D17" s="30"/>
      <c r="E17" s="30"/>
      <c r="F17" s="30" t="s">
        <v>280</v>
      </c>
      <c r="G17" s="30"/>
      <c r="H17" s="30"/>
      <c r="I17" s="30" t="s">
        <v>289</v>
      </c>
      <c r="J17" s="30">
        <f>総括!$B$9</f>
        <v>0</v>
      </c>
      <c r="K17" s="30" t="str">
        <f t="shared" si="1"/>
        <v>（例）道央ｸﾗﾌﾞ</v>
      </c>
      <c r="L17" s="30" t="s">
        <v>301</v>
      </c>
      <c r="M17" s="30" t="s">
        <v>403</v>
      </c>
      <c r="N17" s="74"/>
      <c r="O17" s="30"/>
      <c r="P17" s="30"/>
      <c r="Q17" s="30"/>
      <c r="R17" s="67"/>
      <c r="S17" s="67"/>
      <c r="T17" s="67"/>
      <c r="U17" s="67"/>
      <c r="V17" s="67"/>
      <c r="W17" s="67"/>
    </row>
    <row r="18" spans="1:32" ht="19">
      <c r="A18" s="67">
        <v>14</v>
      </c>
      <c r="B18" s="83" t="str">
        <f t="shared" si="0"/>
        <v>〇</v>
      </c>
      <c r="C18" s="68"/>
      <c r="D18" s="30"/>
      <c r="E18" s="30"/>
      <c r="F18" s="30" t="s">
        <v>280</v>
      </c>
      <c r="G18" s="30"/>
      <c r="H18" s="30"/>
      <c r="I18" s="30" t="s">
        <v>289</v>
      </c>
      <c r="J18" s="30">
        <f>総括!$B$9</f>
        <v>0</v>
      </c>
      <c r="K18" s="30" t="str">
        <f t="shared" si="1"/>
        <v>（例）道央ｸﾗﾌﾞ</v>
      </c>
      <c r="L18" s="30" t="s">
        <v>301</v>
      </c>
      <c r="M18" s="30" t="s">
        <v>403</v>
      </c>
      <c r="N18" s="74"/>
      <c r="O18" s="30"/>
      <c r="P18" s="30"/>
      <c r="Q18" s="30"/>
      <c r="R18" s="67"/>
      <c r="S18" s="67"/>
      <c r="T18" s="67"/>
      <c r="U18" s="67"/>
      <c r="V18" s="67"/>
      <c r="W18" s="67"/>
      <c r="AB18" s="69"/>
      <c r="AC18" s="70"/>
      <c r="AF18" s="71"/>
    </row>
    <row r="19" spans="1:32" ht="19">
      <c r="A19" s="67">
        <v>15</v>
      </c>
      <c r="B19" s="83" t="str">
        <f t="shared" si="0"/>
        <v>〇</v>
      </c>
      <c r="C19" s="68"/>
      <c r="D19" s="30"/>
      <c r="E19" s="30"/>
      <c r="F19" s="30" t="s">
        <v>280</v>
      </c>
      <c r="G19" s="30"/>
      <c r="H19" s="30"/>
      <c r="I19" s="30" t="s">
        <v>289</v>
      </c>
      <c r="J19" s="30">
        <f>総括!$B$9</f>
        <v>0</v>
      </c>
      <c r="K19" s="30" t="str">
        <f t="shared" si="1"/>
        <v>（例）道央ｸﾗﾌﾞ</v>
      </c>
      <c r="L19" s="30" t="s">
        <v>301</v>
      </c>
      <c r="M19" s="30" t="s">
        <v>403</v>
      </c>
      <c r="N19" s="74"/>
      <c r="O19" s="30"/>
      <c r="P19" s="30"/>
      <c r="Q19" s="30"/>
      <c r="R19" s="67"/>
      <c r="S19" s="67"/>
      <c r="T19" s="67"/>
      <c r="U19" s="67"/>
      <c r="V19" s="67"/>
      <c r="W19" s="67"/>
      <c r="AB19" s="69"/>
      <c r="AC19" s="70"/>
      <c r="AF19" s="71"/>
    </row>
    <row r="20" spans="1:32" ht="19">
      <c r="A20" s="67">
        <v>16</v>
      </c>
      <c r="B20" s="83" t="str">
        <f t="shared" si="0"/>
        <v>〇</v>
      </c>
      <c r="C20" s="68"/>
      <c r="D20" s="30"/>
      <c r="E20" s="30"/>
      <c r="F20" s="30" t="s">
        <v>280</v>
      </c>
      <c r="G20" s="30"/>
      <c r="H20" s="30"/>
      <c r="I20" s="30" t="s">
        <v>289</v>
      </c>
      <c r="J20" s="30">
        <f>総括!$B$9</f>
        <v>0</v>
      </c>
      <c r="K20" s="30" t="str">
        <f t="shared" si="1"/>
        <v>（例）道央ｸﾗﾌﾞ</v>
      </c>
      <c r="L20" s="30" t="s">
        <v>301</v>
      </c>
      <c r="M20" s="30" t="s">
        <v>403</v>
      </c>
      <c r="N20" s="74"/>
      <c r="O20" s="30"/>
      <c r="P20" s="30"/>
      <c r="Q20" s="30"/>
      <c r="R20" s="67"/>
      <c r="S20" s="67"/>
      <c r="T20" s="67"/>
      <c r="U20" s="67"/>
      <c r="V20" s="67"/>
      <c r="W20" s="67"/>
      <c r="AB20" s="69"/>
      <c r="AC20" s="70"/>
      <c r="AF20" s="71"/>
    </row>
    <row r="21" spans="1:32" ht="19">
      <c r="A21" s="67">
        <v>17</v>
      </c>
      <c r="B21" s="83" t="str">
        <f t="shared" si="0"/>
        <v>〇</v>
      </c>
      <c r="C21" s="68"/>
      <c r="D21" s="30"/>
      <c r="E21" s="30"/>
      <c r="F21" s="30" t="s">
        <v>280</v>
      </c>
      <c r="G21" s="30"/>
      <c r="H21" s="30"/>
      <c r="I21" s="30" t="s">
        <v>289</v>
      </c>
      <c r="J21" s="30">
        <f>総括!$B$9</f>
        <v>0</v>
      </c>
      <c r="K21" s="30" t="str">
        <f t="shared" si="1"/>
        <v>（例）道央ｸﾗﾌﾞ</v>
      </c>
      <c r="L21" s="30" t="s">
        <v>301</v>
      </c>
      <c r="M21" s="30" t="s">
        <v>403</v>
      </c>
      <c r="N21" s="74"/>
      <c r="O21" s="30"/>
      <c r="P21" s="30"/>
      <c r="Q21" s="30"/>
      <c r="R21" s="67"/>
      <c r="S21" s="67"/>
      <c r="T21" s="67"/>
      <c r="U21" s="67"/>
      <c r="V21" s="67"/>
      <c r="W21" s="67"/>
      <c r="AB21" s="69"/>
      <c r="AC21" s="70"/>
      <c r="AF21" s="71"/>
    </row>
    <row r="22" spans="1:32" ht="19">
      <c r="A22" s="67">
        <v>18</v>
      </c>
      <c r="B22" s="83" t="str">
        <f t="shared" si="0"/>
        <v>〇</v>
      </c>
      <c r="C22" s="68"/>
      <c r="D22" s="30"/>
      <c r="E22" s="30"/>
      <c r="F22" s="30" t="s">
        <v>280</v>
      </c>
      <c r="G22" s="30"/>
      <c r="H22" s="30"/>
      <c r="I22" s="30" t="s">
        <v>289</v>
      </c>
      <c r="J22" s="30">
        <f>総括!$B$9</f>
        <v>0</v>
      </c>
      <c r="K22" s="30" t="str">
        <f t="shared" si="1"/>
        <v>（例）道央ｸﾗﾌﾞ</v>
      </c>
      <c r="L22" s="30" t="s">
        <v>301</v>
      </c>
      <c r="M22" s="30" t="s">
        <v>403</v>
      </c>
      <c r="N22" s="74"/>
      <c r="O22" s="30"/>
      <c r="P22" s="30"/>
      <c r="Q22" s="30"/>
      <c r="R22" s="67"/>
      <c r="S22" s="67"/>
      <c r="T22" s="67"/>
      <c r="U22" s="67"/>
      <c r="V22" s="67"/>
      <c r="W22" s="67"/>
      <c r="AB22" s="69"/>
      <c r="AC22" s="70"/>
      <c r="AF22" s="71"/>
    </row>
    <row r="23" spans="1:32" ht="19">
      <c r="A23" s="67">
        <v>19</v>
      </c>
      <c r="B23" s="83" t="str">
        <f t="shared" si="0"/>
        <v>〇</v>
      </c>
      <c r="C23" s="68"/>
      <c r="D23" s="30"/>
      <c r="E23" s="30"/>
      <c r="F23" s="30" t="s">
        <v>280</v>
      </c>
      <c r="G23" s="30"/>
      <c r="H23" s="30"/>
      <c r="I23" s="30" t="s">
        <v>289</v>
      </c>
      <c r="J23" s="30">
        <f>総括!$B$9</f>
        <v>0</v>
      </c>
      <c r="K23" s="30" t="str">
        <f t="shared" si="1"/>
        <v>（例）道央ｸﾗﾌﾞ</v>
      </c>
      <c r="L23" s="30" t="s">
        <v>301</v>
      </c>
      <c r="M23" s="30" t="s">
        <v>403</v>
      </c>
      <c r="N23" s="74"/>
      <c r="O23" s="30"/>
      <c r="P23" s="30"/>
      <c r="Q23" s="30"/>
      <c r="R23" s="67"/>
      <c r="S23" s="67"/>
      <c r="T23" s="67"/>
      <c r="U23" s="67"/>
      <c r="V23" s="67"/>
      <c r="W23" s="67"/>
      <c r="AB23" s="69"/>
      <c r="AC23" s="70"/>
      <c r="AF23" s="71"/>
    </row>
    <row r="24" spans="1:32" ht="19">
      <c r="A24" s="67">
        <v>20</v>
      </c>
      <c r="B24" s="83" t="str">
        <f t="shared" si="0"/>
        <v>〇</v>
      </c>
      <c r="C24" s="68"/>
      <c r="D24" s="30"/>
      <c r="E24" s="30"/>
      <c r="F24" s="30" t="s">
        <v>280</v>
      </c>
      <c r="G24" s="30"/>
      <c r="H24" s="30"/>
      <c r="I24" s="30" t="s">
        <v>289</v>
      </c>
      <c r="J24" s="30">
        <f>総括!$B$9</f>
        <v>0</v>
      </c>
      <c r="K24" s="30" t="str">
        <f t="shared" si="1"/>
        <v>（例）道央ｸﾗﾌﾞ</v>
      </c>
      <c r="L24" s="30" t="s">
        <v>301</v>
      </c>
      <c r="M24" s="30" t="s">
        <v>403</v>
      </c>
      <c r="N24" s="74"/>
      <c r="O24" s="30"/>
      <c r="P24" s="30"/>
      <c r="Q24" s="30"/>
      <c r="R24" s="67"/>
      <c r="S24" s="67"/>
      <c r="T24" s="67"/>
      <c r="U24" s="67"/>
      <c r="V24" s="67"/>
      <c r="W24" s="67"/>
      <c r="AB24" s="69"/>
      <c r="AC24" s="70"/>
      <c r="AF24" s="71"/>
    </row>
    <row r="25" spans="1:32" ht="19">
      <c r="A25" s="67">
        <v>21</v>
      </c>
      <c r="B25" s="83" t="str">
        <f t="shared" si="0"/>
        <v>〇</v>
      </c>
      <c r="C25" s="68"/>
      <c r="D25" s="30"/>
      <c r="E25" s="30"/>
      <c r="F25" s="30" t="s">
        <v>280</v>
      </c>
      <c r="G25" s="30"/>
      <c r="H25" s="30"/>
      <c r="I25" s="30" t="s">
        <v>289</v>
      </c>
      <c r="J25" s="30">
        <f>総括!$B$9</f>
        <v>0</v>
      </c>
      <c r="K25" s="30" t="str">
        <f t="shared" si="1"/>
        <v>（例）道央ｸﾗﾌﾞ</v>
      </c>
      <c r="L25" s="30" t="s">
        <v>301</v>
      </c>
      <c r="M25" s="30" t="s">
        <v>403</v>
      </c>
      <c r="N25" s="74"/>
      <c r="O25" s="30"/>
      <c r="P25" s="30"/>
      <c r="Q25" s="30"/>
      <c r="R25" s="67"/>
      <c r="S25" s="67"/>
      <c r="T25" s="67"/>
      <c r="U25" s="67"/>
      <c r="V25" s="67"/>
      <c r="W25" s="67"/>
      <c r="AB25" s="69"/>
      <c r="AC25" s="70"/>
      <c r="AF25" s="71"/>
    </row>
    <row r="26" spans="1:32" ht="19">
      <c r="A26" s="67">
        <v>22</v>
      </c>
      <c r="B26" s="83" t="str">
        <f t="shared" si="0"/>
        <v>〇</v>
      </c>
      <c r="C26" s="68"/>
      <c r="D26" s="30"/>
      <c r="E26" s="30"/>
      <c r="F26" s="30" t="s">
        <v>280</v>
      </c>
      <c r="G26" s="30"/>
      <c r="H26" s="30"/>
      <c r="I26" s="30" t="s">
        <v>289</v>
      </c>
      <c r="J26" s="30">
        <f>総括!$B$9</f>
        <v>0</v>
      </c>
      <c r="K26" s="30" t="str">
        <f t="shared" si="1"/>
        <v>（例）道央ｸﾗﾌﾞ</v>
      </c>
      <c r="L26" s="30" t="s">
        <v>301</v>
      </c>
      <c r="M26" s="30" t="s">
        <v>403</v>
      </c>
      <c r="N26" s="74"/>
      <c r="O26" s="30"/>
      <c r="P26" s="30"/>
      <c r="Q26" s="30"/>
      <c r="R26" s="67"/>
      <c r="S26" s="67"/>
      <c r="T26" s="67"/>
      <c r="U26" s="67"/>
      <c r="V26" s="67"/>
      <c r="W26" s="67"/>
      <c r="AB26" s="69"/>
      <c r="AC26" s="70"/>
      <c r="AF26" s="71"/>
    </row>
    <row r="27" spans="1:32" ht="19">
      <c r="A27" s="67">
        <v>23</v>
      </c>
      <c r="B27" s="83" t="str">
        <f t="shared" si="0"/>
        <v>〇</v>
      </c>
      <c r="C27" s="68"/>
      <c r="D27" s="30"/>
      <c r="E27" s="30"/>
      <c r="F27" s="30" t="s">
        <v>280</v>
      </c>
      <c r="G27" s="30"/>
      <c r="H27" s="30"/>
      <c r="I27" s="30" t="s">
        <v>289</v>
      </c>
      <c r="J27" s="30">
        <f>総括!$B$9</f>
        <v>0</v>
      </c>
      <c r="K27" s="30" t="str">
        <f t="shared" si="1"/>
        <v>（例）道央ｸﾗﾌﾞ</v>
      </c>
      <c r="L27" s="30" t="s">
        <v>301</v>
      </c>
      <c r="M27" s="30" t="s">
        <v>403</v>
      </c>
      <c r="N27" s="74"/>
      <c r="O27" s="30"/>
      <c r="P27" s="30"/>
      <c r="Q27" s="30"/>
      <c r="R27" s="67"/>
      <c r="S27" s="67"/>
      <c r="T27" s="67"/>
      <c r="U27" s="67"/>
      <c r="V27" s="67"/>
      <c r="W27" s="67"/>
      <c r="AB27" s="69"/>
      <c r="AC27" s="70"/>
      <c r="AF27" s="71"/>
    </row>
    <row r="28" spans="1:32" ht="19">
      <c r="A28" s="67">
        <v>24</v>
      </c>
      <c r="B28" s="83" t="str">
        <f t="shared" si="0"/>
        <v>〇</v>
      </c>
      <c r="C28" s="68"/>
      <c r="D28" s="30"/>
      <c r="E28" s="30"/>
      <c r="F28" s="30" t="s">
        <v>280</v>
      </c>
      <c r="G28" s="30"/>
      <c r="H28" s="30"/>
      <c r="I28" s="30" t="s">
        <v>289</v>
      </c>
      <c r="J28" s="30">
        <f>総括!$B$9</f>
        <v>0</v>
      </c>
      <c r="K28" s="30" t="str">
        <f t="shared" si="1"/>
        <v>（例）道央ｸﾗﾌﾞ</v>
      </c>
      <c r="L28" s="30" t="s">
        <v>301</v>
      </c>
      <c r="M28" s="30" t="s">
        <v>403</v>
      </c>
      <c r="N28" s="74"/>
      <c r="O28" s="30"/>
      <c r="P28" s="30"/>
      <c r="Q28" s="30"/>
      <c r="R28" s="67"/>
      <c r="S28" s="67"/>
      <c r="T28" s="67"/>
      <c r="U28" s="67"/>
      <c r="V28" s="67"/>
      <c r="W28" s="67"/>
      <c r="AB28" s="69"/>
      <c r="AC28" s="70"/>
      <c r="AD28" s="70"/>
      <c r="AF28" s="71"/>
    </row>
    <row r="29" spans="1:32" ht="19">
      <c r="A29" s="67">
        <v>25</v>
      </c>
      <c r="B29" s="83" t="str">
        <f t="shared" si="0"/>
        <v>〇</v>
      </c>
      <c r="C29" s="68"/>
      <c r="D29" s="30"/>
      <c r="E29" s="30"/>
      <c r="F29" s="30" t="s">
        <v>280</v>
      </c>
      <c r="G29" s="30"/>
      <c r="H29" s="30"/>
      <c r="I29" s="30" t="s">
        <v>289</v>
      </c>
      <c r="J29" s="30">
        <f>総括!$B$9</f>
        <v>0</v>
      </c>
      <c r="K29" s="30" t="str">
        <f t="shared" si="1"/>
        <v>（例）道央ｸﾗﾌﾞ</v>
      </c>
      <c r="L29" s="30" t="s">
        <v>301</v>
      </c>
      <c r="M29" s="30" t="s">
        <v>403</v>
      </c>
      <c r="N29" s="74"/>
      <c r="O29" s="30"/>
      <c r="P29" s="30"/>
      <c r="Q29" s="30"/>
      <c r="R29" s="67"/>
      <c r="S29" s="67"/>
      <c r="T29" s="67"/>
      <c r="U29" s="67"/>
      <c r="V29" s="67"/>
      <c r="W29" s="67"/>
      <c r="AB29" s="69"/>
      <c r="AC29" s="70"/>
      <c r="AD29" s="70"/>
      <c r="AF29" s="71"/>
    </row>
    <row r="30" spans="1:32" ht="19">
      <c r="A30" s="67">
        <v>26</v>
      </c>
      <c r="B30" s="83" t="str">
        <f t="shared" si="0"/>
        <v>〇</v>
      </c>
      <c r="C30" s="68"/>
      <c r="D30" s="30"/>
      <c r="E30" s="30"/>
      <c r="F30" s="30" t="s">
        <v>280</v>
      </c>
      <c r="G30" s="30"/>
      <c r="H30" s="30"/>
      <c r="I30" s="30" t="s">
        <v>289</v>
      </c>
      <c r="J30" s="30">
        <f>総括!$B$9</f>
        <v>0</v>
      </c>
      <c r="K30" s="30" t="str">
        <f t="shared" si="1"/>
        <v>（例）道央ｸﾗﾌﾞ</v>
      </c>
      <c r="L30" s="30" t="s">
        <v>301</v>
      </c>
      <c r="M30" s="30" t="s">
        <v>403</v>
      </c>
      <c r="N30" s="74"/>
      <c r="O30" s="30"/>
      <c r="P30" s="30"/>
      <c r="Q30" s="30"/>
      <c r="R30" s="67"/>
      <c r="S30" s="67"/>
      <c r="T30" s="67"/>
      <c r="U30" s="67"/>
      <c r="V30" s="67"/>
      <c r="W30" s="67"/>
      <c r="AB30" s="69"/>
      <c r="AC30" s="70"/>
      <c r="AD30" s="70"/>
      <c r="AF30" s="71"/>
    </row>
    <row r="31" spans="1:32" ht="19">
      <c r="A31" s="67">
        <v>27</v>
      </c>
      <c r="B31" s="83" t="str">
        <f t="shared" si="0"/>
        <v>〇</v>
      </c>
      <c r="C31" s="68"/>
      <c r="D31" s="30"/>
      <c r="E31" s="30"/>
      <c r="F31" s="30" t="s">
        <v>280</v>
      </c>
      <c r="G31" s="30"/>
      <c r="H31" s="30"/>
      <c r="I31" s="30" t="s">
        <v>289</v>
      </c>
      <c r="J31" s="30">
        <f>総括!$B$9</f>
        <v>0</v>
      </c>
      <c r="K31" s="30" t="str">
        <f t="shared" si="1"/>
        <v>（例）道央ｸﾗﾌﾞ</v>
      </c>
      <c r="L31" s="30" t="s">
        <v>301</v>
      </c>
      <c r="M31" s="30" t="s">
        <v>403</v>
      </c>
      <c r="N31" s="74"/>
      <c r="O31" s="30"/>
      <c r="P31" s="30"/>
      <c r="Q31" s="30"/>
      <c r="R31" s="67"/>
      <c r="S31" s="67"/>
      <c r="T31" s="67"/>
      <c r="U31" s="67"/>
      <c r="V31" s="67"/>
      <c r="W31" s="67"/>
      <c r="AB31" s="69"/>
      <c r="AC31" s="70"/>
      <c r="AD31" s="70"/>
      <c r="AF31" s="71"/>
    </row>
    <row r="32" spans="1:32" ht="19">
      <c r="A32" s="67">
        <v>28</v>
      </c>
      <c r="B32" s="83" t="str">
        <f t="shared" si="0"/>
        <v>〇</v>
      </c>
      <c r="C32" s="68"/>
      <c r="D32" s="30"/>
      <c r="E32" s="30"/>
      <c r="F32" s="30" t="s">
        <v>280</v>
      </c>
      <c r="G32" s="30"/>
      <c r="H32" s="30"/>
      <c r="I32" s="30" t="s">
        <v>289</v>
      </c>
      <c r="J32" s="30">
        <f>総括!$B$9</f>
        <v>0</v>
      </c>
      <c r="K32" s="30" t="str">
        <f t="shared" si="1"/>
        <v>（例）道央ｸﾗﾌﾞ</v>
      </c>
      <c r="L32" s="30" t="s">
        <v>301</v>
      </c>
      <c r="M32" s="30" t="s">
        <v>403</v>
      </c>
      <c r="N32" s="74"/>
      <c r="O32" s="30"/>
      <c r="P32" s="30"/>
      <c r="Q32" s="30"/>
      <c r="R32" s="67"/>
      <c r="S32" s="67"/>
      <c r="T32" s="67"/>
      <c r="U32" s="67"/>
      <c r="V32" s="67"/>
      <c r="W32" s="67"/>
      <c r="AB32" s="69"/>
      <c r="AC32" s="70"/>
      <c r="AF32" s="71"/>
    </row>
    <row r="33" spans="1:32" ht="19">
      <c r="A33" s="67">
        <v>29</v>
      </c>
      <c r="B33" s="83" t="str">
        <f t="shared" si="0"/>
        <v>〇</v>
      </c>
      <c r="C33" s="68"/>
      <c r="D33" s="30"/>
      <c r="E33" s="30"/>
      <c r="F33" s="30" t="s">
        <v>280</v>
      </c>
      <c r="G33" s="30"/>
      <c r="H33" s="30"/>
      <c r="I33" s="30" t="s">
        <v>289</v>
      </c>
      <c r="J33" s="30">
        <f>総括!$B$9</f>
        <v>0</v>
      </c>
      <c r="K33" s="30" t="str">
        <f t="shared" si="1"/>
        <v>（例）道央ｸﾗﾌﾞ</v>
      </c>
      <c r="L33" s="30" t="s">
        <v>301</v>
      </c>
      <c r="M33" s="30" t="s">
        <v>403</v>
      </c>
      <c r="N33" s="74"/>
      <c r="O33" s="30"/>
      <c r="P33" s="30"/>
      <c r="Q33" s="30"/>
      <c r="R33" s="67"/>
      <c r="S33" s="67"/>
      <c r="T33" s="67"/>
      <c r="U33" s="67"/>
      <c r="V33" s="67"/>
      <c r="W33" s="67"/>
      <c r="AB33" s="69"/>
      <c r="AC33" s="70"/>
      <c r="AF33" s="71"/>
    </row>
    <row r="34" spans="1:32" ht="19">
      <c r="A34" s="67">
        <v>30</v>
      </c>
      <c r="B34" s="83" t="str">
        <f t="shared" si="0"/>
        <v>〇</v>
      </c>
      <c r="C34" s="68"/>
      <c r="D34" s="30"/>
      <c r="E34" s="30"/>
      <c r="F34" s="30" t="s">
        <v>280</v>
      </c>
      <c r="G34" s="30"/>
      <c r="H34" s="30"/>
      <c r="I34" s="30" t="s">
        <v>289</v>
      </c>
      <c r="J34" s="30">
        <f>総括!$B$9</f>
        <v>0</v>
      </c>
      <c r="K34" s="30" t="str">
        <f t="shared" si="1"/>
        <v>（例）道央ｸﾗﾌﾞ</v>
      </c>
      <c r="L34" s="30" t="s">
        <v>301</v>
      </c>
      <c r="M34" s="30" t="s">
        <v>403</v>
      </c>
      <c r="N34" s="74"/>
      <c r="O34" s="30"/>
      <c r="P34" s="30"/>
      <c r="Q34" s="30"/>
      <c r="R34" s="67"/>
      <c r="S34" s="67"/>
      <c r="T34" s="67"/>
      <c r="U34" s="67"/>
      <c r="V34" s="67"/>
      <c r="W34" s="67"/>
      <c r="AB34" s="69"/>
      <c r="AC34" s="70"/>
      <c r="AF34" s="71"/>
    </row>
    <row r="35" spans="1:32" ht="19">
      <c r="A35" s="67">
        <v>31</v>
      </c>
      <c r="B35" s="83" t="str">
        <f t="shared" si="0"/>
        <v>〇</v>
      </c>
      <c r="C35" s="68"/>
      <c r="D35" s="30"/>
      <c r="E35" s="30"/>
      <c r="F35" s="30" t="s">
        <v>280</v>
      </c>
      <c r="G35" s="30"/>
      <c r="H35" s="30"/>
      <c r="I35" s="30" t="s">
        <v>289</v>
      </c>
      <c r="J35" s="30">
        <f>総括!$B$9</f>
        <v>0</v>
      </c>
      <c r="K35" s="30" t="str">
        <f t="shared" si="1"/>
        <v>（例）道央ｸﾗﾌﾞ</v>
      </c>
      <c r="L35" s="30" t="s">
        <v>301</v>
      </c>
      <c r="M35" s="30" t="s">
        <v>403</v>
      </c>
      <c r="N35" s="74"/>
      <c r="O35" s="30"/>
      <c r="P35" s="30"/>
      <c r="Q35" s="30"/>
      <c r="R35" s="67"/>
      <c r="S35" s="67"/>
      <c r="T35" s="67"/>
      <c r="U35" s="67"/>
      <c r="V35" s="67"/>
      <c r="W35" s="67"/>
      <c r="AB35" s="69"/>
      <c r="AC35" s="70"/>
      <c r="AF35" s="71"/>
    </row>
    <row r="36" spans="1:32" ht="19">
      <c r="A36" s="67">
        <v>32</v>
      </c>
      <c r="B36" s="83" t="str">
        <f t="shared" si="0"/>
        <v>〇</v>
      </c>
      <c r="C36" s="68"/>
      <c r="D36" s="30"/>
      <c r="E36" s="30"/>
      <c r="F36" s="30" t="s">
        <v>280</v>
      </c>
      <c r="G36" s="30"/>
      <c r="H36" s="30"/>
      <c r="I36" s="30" t="s">
        <v>289</v>
      </c>
      <c r="J36" s="30">
        <f>総括!$B$9</f>
        <v>0</v>
      </c>
      <c r="K36" s="30" t="str">
        <f t="shared" si="1"/>
        <v>（例）道央ｸﾗﾌﾞ</v>
      </c>
      <c r="L36" s="30" t="s">
        <v>301</v>
      </c>
      <c r="M36" s="30" t="s">
        <v>403</v>
      </c>
      <c r="N36" s="74"/>
      <c r="O36" s="30"/>
      <c r="P36" s="30"/>
      <c r="Q36" s="30"/>
      <c r="R36" s="67"/>
      <c r="S36" s="67"/>
      <c r="T36" s="67"/>
      <c r="U36" s="67"/>
      <c r="V36" s="67"/>
      <c r="W36" s="67"/>
      <c r="AB36" s="69"/>
      <c r="AC36" s="70"/>
      <c r="AF36" s="71"/>
    </row>
    <row r="37" spans="1:32" ht="19">
      <c r="A37" s="67">
        <v>33</v>
      </c>
      <c r="B37" s="83" t="str">
        <f t="shared" si="0"/>
        <v>〇</v>
      </c>
      <c r="C37" s="68"/>
      <c r="D37" s="30"/>
      <c r="E37" s="30"/>
      <c r="F37" s="30" t="s">
        <v>280</v>
      </c>
      <c r="G37" s="30"/>
      <c r="H37" s="30"/>
      <c r="I37" s="30" t="s">
        <v>289</v>
      </c>
      <c r="J37" s="30">
        <f>総括!$B$9</f>
        <v>0</v>
      </c>
      <c r="K37" s="30" t="str">
        <f t="shared" si="1"/>
        <v>（例）道央ｸﾗﾌﾞ</v>
      </c>
      <c r="L37" s="30" t="s">
        <v>301</v>
      </c>
      <c r="M37" s="30" t="s">
        <v>403</v>
      </c>
      <c r="N37" s="74"/>
      <c r="O37" s="30"/>
      <c r="P37" s="30"/>
      <c r="Q37" s="30"/>
      <c r="R37" s="67"/>
      <c r="S37" s="67"/>
      <c r="T37" s="67"/>
      <c r="U37" s="67"/>
      <c r="V37" s="67"/>
      <c r="W37" s="67"/>
      <c r="AB37" s="69"/>
      <c r="AC37" s="70"/>
      <c r="AF37" s="71"/>
    </row>
    <row r="38" spans="1:32" ht="19">
      <c r="A38" s="67">
        <v>34</v>
      </c>
      <c r="B38" s="83" t="str">
        <f t="shared" si="0"/>
        <v>〇</v>
      </c>
      <c r="C38" s="68"/>
      <c r="D38" s="30"/>
      <c r="E38" s="30"/>
      <c r="F38" s="30" t="s">
        <v>280</v>
      </c>
      <c r="G38" s="30"/>
      <c r="H38" s="30"/>
      <c r="I38" s="30" t="s">
        <v>289</v>
      </c>
      <c r="J38" s="30">
        <f>総括!$B$9</f>
        <v>0</v>
      </c>
      <c r="K38" s="30" t="str">
        <f t="shared" si="1"/>
        <v>（例）道央ｸﾗﾌﾞ</v>
      </c>
      <c r="L38" s="30" t="s">
        <v>301</v>
      </c>
      <c r="M38" s="30" t="s">
        <v>403</v>
      </c>
      <c r="N38" s="74"/>
      <c r="O38" s="30"/>
      <c r="P38" s="30"/>
      <c r="Q38" s="30"/>
      <c r="R38" s="67"/>
      <c r="S38" s="67"/>
      <c r="T38" s="67"/>
      <c r="U38" s="67"/>
      <c r="V38" s="67"/>
      <c r="W38" s="67"/>
      <c r="AB38" s="69"/>
      <c r="AC38" s="70"/>
      <c r="AF38" s="71"/>
    </row>
    <row r="39" spans="1:32" ht="19">
      <c r="A39" s="67">
        <v>35</v>
      </c>
      <c r="B39" s="83" t="str">
        <f t="shared" si="0"/>
        <v>〇</v>
      </c>
      <c r="C39" s="68"/>
      <c r="D39" s="30"/>
      <c r="E39" s="30"/>
      <c r="F39" s="30" t="s">
        <v>280</v>
      </c>
      <c r="G39" s="30"/>
      <c r="H39" s="30"/>
      <c r="I39" s="30" t="s">
        <v>289</v>
      </c>
      <c r="J39" s="30">
        <f>総括!$B$9</f>
        <v>0</v>
      </c>
      <c r="K39" s="30" t="str">
        <f t="shared" si="1"/>
        <v>（例）道央ｸﾗﾌﾞ</v>
      </c>
      <c r="L39" s="30" t="s">
        <v>301</v>
      </c>
      <c r="M39" s="30" t="s">
        <v>403</v>
      </c>
      <c r="N39" s="74"/>
      <c r="O39" s="30"/>
      <c r="P39" s="30"/>
      <c r="Q39" s="30"/>
      <c r="R39" s="67"/>
      <c r="S39" s="67"/>
      <c r="T39" s="67"/>
      <c r="U39" s="67"/>
      <c r="V39" s="67"/>
      <c r="W39" s="67"/>
      <c r="AB39" s="69"/>
      <c r="AC39" s="70"/>
      <c r="AF39" s="71"/>
    </row>
    <row r="40" spans="1:32" ht="19">
      <c r="A40" s="67">
        <v>36</v>
      </c>
      <c r="B40" s="83" t="str">
        <f t="shared" si="0"/>
        <v>〇</v>
      </c>
      <c r="C40" s="68"/>
      <c r="D40" s="30"/>
      <c r="E40" s="30"/>
      <c r="F40" s="30" t="s">
        <v>280</v>
      </c>
      <c r="G40" s="30"/>
      <c r="H40" s="30"/>
      <c r="I40" s="30" t="s">
        <v>289</v>
      </c>
      <c r="J40" s="30">
        <f>総括!$B$9</f>
        <v>0</v>
      </c>
      <c r="K40" s="30" t="str">
        <f t="shared" si="1"/>
        <v>（例）道央ｸﾗﾌﾞ</v>
      </c>
      <c r="L40" s="30" t="s">
        <v>301</v>
      </c>
      <c r="M40" s="30" t="s">
        <v>403</v>
      </c>
      <c r="N40" s="74"/>
      <c r="O40" s="30"/>
      <c r="P40" s="30"/>
      <c r="Q40" s="30"/>
      <c r="R40" s="67"/>
      <c r="S40" s="67"/>
      <c r="T40" s="67"/>
      <c r="U40" s="67"/>
      <c r="V40" s="67"/>
      <c r="W40" s="67"/>
      <c r="AB40" s="69"/>
      <c r="AC40" s="70"/>
      <c r="AD40" s="70"/>
      <c r="AF40" s="71"/>
    </row>
    <row r="41" spans="1:32" ht="19">
      <c r="A41" s="67">
        <v>37</v>
      </c>
      <c r="B41" s="83" t="str">
        <f t="shared" si="0"/>
        <v>〇</v>
      </c>
      <c r="C41" s="68"/>
      <c r="D41" s="30"/>
      <c r="E41" s="30"/>
      <c r="F41" s="30" t="s">
        <v>280</v>
      </c>
      <c r="G41" s="30"/>
      <c r="H41" s="30"/>
      <c r="I41" s="30" t="s">
        <v>289</v>
      </c>
      <c r="J41" s="30">
        <f>総括!$B$9</f>
        <v>0</v>
      </c>
      <c r="K41" s="30" t="str">
        <f t="shared" si="1"/>
        <v>（例）道央ｸﾗﾌﾞ</v>
      </c>
      <c r="L41" s="30" t="s">
        <v>301</v>
      </c>
      <c r="M41" s="30" t="s">
        <v>403</v>
      </c>
      <c r="N41" s="74"/>
      <c r="O41" s="30"/>
      <c r="P41" s="30"/>
      <c r="Q41" s="30"/>
      <c r="R41" s="67"/>
      <c r="S41" s="67"/>
      <c r="T41" s="67"/>
      <c r="U41" s="67"/>
      <c r="V41" s="67"/>
      <c r="W41" s="67"/>
      <c r="AB41" s="69"/>
      <c r="AC41" s="70"/>
      <c r="AF41" s="71"/>
    </row>
    <row r="42" spans="1:32" ht="19">
      <c r="A42" s="67">
        <v>38</v>
      </c>
      <c r="B42" s="83" t="str">
        <f t="shared" si="0"/>
        <v>〇</v>
      </c>
      <c r="C42" s="68"/>
      <c r="D42" s="30"/>
      <c r="E42" s="30"/>
      <c r="F42" s="30" t="s">
        <v>280</v>
      </c>
      <c r="G42" s="30"/>
      <c r="H42" s="30"/>
      <c r="I42" s="30" t="s">
        <v>289</v>
      </c>
      <c r="J42" s="30">
        <f>総括!$B$9</f>
        <v>0</v>
      </c>
      <c r="K42" s="30" t="str">
        <f t="shared" si="1"/>
        <v>（例）道央ｸﾗﾌﾞ</v>
      </c>
      <c r="L42" s="30" t="s">
        <v>301</v>
      </c>
      <c r="M42" s="30" t="s">
        <v>403</v>
      </c>
      <c r="N42" s="74"/>
      <c r="O42" s="30"/>
      <c r="P42" s="30"/>
      <c r="Q42" s="30"/>
      <c r="R42" s="67"/>
      <c r="S42" s="67"/>
      <c r="T42" s="67"/>
      <c r="U42" s="67"/>
      <c r="V42" s="67"/>
      <c r="W42" s="67"/>
      <c r="AB42" s="69"/>
      <c r="AC42" s="70"/>
      <c r="AF42" s="71"/>
    </row>
    <row r="43" spans="1:32" ht="19">
      <c r="A43" s="67">
        <v>39</v>
      </c>
      <c r="B43" s="83" t="str">
        <f t="shared" si="0"/>
        <v>〇</v>
      </c>
      <c r="C43" s="68"/>
      <c r="D43" s="30"/>
      <c r="E43" s="30"/>
      <c r="F43" s="30" t="s">
        <v>280</v>
      </c>
      <c r="G43" s="30"/>
      <c r="H43" s="30"/>
      <c r="I43" s="30" t="s">
        <v>289</v>
      </c>
      <c r="J43" s="30">
        <f>総括!$B$9</f>
        <v>0</v>
      </c>
      <c r="K43" s="30" t="str">
        <f t="shared" si="1"/>
        <v>（例）道央ｸﾗﾌﾞ</v>
      </c>
      <c r="L43" s="30" t="s">
        <v>301</v>
      </c>
      <c r="M43" s="30" t="s">
        <v>403</v>
      </c>
      <c r="N43" s="74"/>
      <c r="O43" s="30"/>
      <c r="P43" s="30"/>
      <c r="Q43" s="30"/>
      <c r="R43" s="67"/>
      <c r="S43" s="67"/>
      <c r="T43" s="67"/>
      <c r="U43" s="67"/>
      <c r="V43" s="67"/>
      <c r="W43" s="67"/>
      <c r="AB43" s="69"/>
      <c r="AC43" s="70"/>
      <c r="AF43" s="71"/>
    </row>
    <row r="44" spans="1:32" ht="19">
      <c r="A44" s="67">
        <v>40</v>
      </c>
      <c r="B44" s="83" t="str">
        <f t="shared" si="0"/>
        <v>〇</v>
      </c>
      <c r="C44" s="68"/>
      <c r="D44" s="30"/>
      <c r="E44" s="30"/>
      <c r="F44" s="30" t="s">
        <v>280</v>
      </c>
      <c r="G44" s="30"/>
      <c r="H44" s="30"/>
      <c r="I44" s="30" t="s">
        <v>289</v>
      </c>
      <c r="J44" s="30">
        <f>総括!$B$9</f>
        <v>0</v>
      </c>
      <c r="K44" s="30" t="str">
        <f t="shared" si="1"/>
        <v>（例）道央ｸﾗﾌﾞ</v>
      </c>
      <c r="L44" s="30" t="s">
        <v>301</v>
      </c>
      <c r="M44" s="30" t="s">
        <v>403</v>
      </c>
      <c r="N44" s="74"/>
      <c r="O44" s="30"/>
      <c r="P44" s="30"/>
      <c r="Q44" s="30"/>
      <c r="R44" s="67"/>
      <c r="S44" s="67"/>
      <c r="T44" s="67"/>
      <c r="U44" s="67"/>
      <c r="V44" s="67"/>
      <c r="W44" s="67"/>
      <c r="AB44" s="69"/>
      <c r="AC44" s="70"/>
      <c r="AD44" s="70"/>
      <c r="AF44" s="71"/>
    </row>
    <row r="45" spans="1:32" ht="19">
      <c r="A45" s="67">
        <v>41</v>
      </c>
      <c r="B45" s="83" t="str">
        <f t="shared" si="0"/>
        <v>〇</v>
      </c>
      <c r="C45" s="68"/>
      <c r="D45" s="30"/>
      <c r="E45" s="30"/>
      <c r="F45" s="30" t="s">
        <v>280</v>
      </c>
      <c r="G45" s="30"/>
      <c r="H45" s="30"/>
      <c r="I45" s="30" t="s">
        <v>289</v>
      </c>
      <c r="J45" s="30">
        <f>総括!$B$9</f>
        <v>0</v>
      </c>
      <c r="K45" s="30" t="str">
        <f t="shared" si="1"/>
        <v>（例）道央ｸﾗﾌﾞ</v>
      </c>
      <c r="L45" s="30" t="s">
        <v>301</v>
      </c>
      <c r="M45" s="30" t="s">
        <v>403</v>
      </c>
      <c r="N45" s="74"/>
      <c r="O45" s="30"/>
      <c r="P45" s="30"/>
      <c r="Q45" s="30"/>
      <c r="R45" s="67"/>
      <c r="S45" s="67"/>
      <c r="T45" s="67"/>
      <c r="U45" s="67"/>
      <c r="V45" s="67"/>
      <c r="W45" s="67"/>
      <c r="AB45" s="69"/>
      <c r="AC45" s="70"/>
      <c r="AF45" s="71"/>
    </row>
    <row r="46" spans="1:32" ht="19">
      <c r="A46" s="67">
        <v>42</v>
      </c>
      <c r="B46" s="83" t="str">
        <f t="shared" si="0"/>
        <v>〇</v>
      </c>
      <c r="C46" s="68"/>
      <c r="D46" s="30"/>
      <c r="E46" s="30"/>
      <c r="F46" s="30" t="s">
        <v>280</v>
      </c>
      <c r="G46" s="30"/>
      <c r="H46" s="30"/>
      <c r="I46" s="30" t="s">
        <v>289</v>
      </c>
      <c r="J46" s="30">
        <f>総括!$B$9</f>
        <v>0</v>
      </c>
      <c r="K46" s="30" t="str">
        <f t="shared" si="1"/>
        <v>（例）道央ｸﾗﾌﾞ</v>
      </c>
      <c r="L46" s="30" t="s">
        <v>301</v>
      </c>
      <c r="M46" s="30" t="s">
        <v>403</v>
      </c>
      <c r="N46" s="74"/>
      <c r="O46" s="30"/>
      <c r="P46" s="30"/>
      <c r="Q46" s="30"/>
      <c r="R46" s="67"/>
      <c r="S46" s="67"/>
      <c r="T46" s="67"/>
      <c r="U46" s="67"/>
      <c r="V46" s="67"/>
      <c r="W46" s="67"/>
      <c r="AB46" s="69"/>
      <c r="AC46" s="70"/>
      <c r="AF46" s="71"/>
    </row>
    <row r="47" spans="1:32" ht="19">
      <c r="A47" s="67">
        <v>43</v>
      </c>
      <c r="B47" s="83" t="str">
        <f t="shared" si="0"/>
        <v>〇</v>
      </c>
      <c r="C47" s="68"/>
      <c r="D47" s="30"/>
      <c r="E47" s="30"/>
      <c r="F47" s="30" t="s">
        <v>280</v>
      </c>
      <c r="G47" s="30"/>
      <c r="H47" s="30"/>
      <c r="I47" s="30" t="s">
        <v>289</v>
      </c>
      <c r="J47" s="30">
        <f>総括!$B$9</f>
        <v>0</v>
      </c>
      <c r="K47" s="30" t="str">
        <f t="shared" si="1"/>
        <v>（例）道央ｸﾗﾌﾞ</v>
      </c>
      <c r="L47" s="30" t="s">
        <v>301</v>
      </c>
      <c r="M47" s="30" t="s">
        <v>403</v>
      </c>
      <c r="N47" s="74"/>
      <c r="O47" s="30"/>
      <c r="P47" s="30"/>
      <c r="Q47" s="30"/>
      <c r="R47" s="67"/>
      <c r="S47" s="67"/>
      <c r="T47" s="67"/>
      <c r="U47" s="67"/>
      <c r="V47" s="67"/>
      <c r="W47" s="67"/>
      <c r="AB47" s="69"/>
      <c r="AC47" s="70"/>
      <c r="AF47" s="71"/>
    </row>
    <row r="48" spans="1:32" ht="19">
      <c r="A48" s="67">
        <v>44</v>
      </c>
      <c r="B48" s="83" t="str">
        <f t="shared" si="0"/>
        <v>〇</v>
      </c>
      <c r="C48" s="68"/>
      <c r="D48" s="30"/>
      <c r="E48" s="30"/>
      <c r="F48" s="30" t="s">
        <v>280</v>
      </c>
      <c r="G48" s="30"/>
      <c r="H48" s="30"/>
      <c r="I48" s="30" t="s">
        <v>289</v>
      </c>
      <c r="J48" s="30">
        <f>総括!$B$9</f>
        <v>0</v>
      </c>
      <c r="K48" s="30" t="str">
        <f t="shared" si="1"/>
        <v>（例）道央ｸﾗﾌﾞ</v>
      </c>
      <c r="L48" s="30" t="s">
        <v>301</v>
      </c>
      <c r="M48" s="30" t="s">
        <v>403</v>
      </c>
      <c r="N48" s="74"/>
      <c r="O48" s="30"/>
      <c r="P48" s="30"/>
      <c r="Q48" s="30"/>
      <c r="R48" s="67"/>
      <c r="S48" s="67"/>
      <c r="T48" s="67"/>
      <c r="U48" s="67"/>
      <c r="V48" s="67"/>
      <c r="W48" s="67"/>
      <c r="AB48" s="69"/>
      <c r="AC48" s="70"/>
    </row>
    <row r="49" spans="1:32" ht="19">
      <c r="A49" s="67">
        <v>45</v>
      </c>
      <c r="B49" s="83" t="str">
        <f t="shared" si="0"/>
        <v>〇</v>
      </c>
      <c r="C49" s="68"/>
      <c r="D49" s="30"/>
      <c r="E49" s="30"/>
      <c r="F49" s="30" t="s">
        <v>280</v>
      </c>
      <c r="G49" s="30"/>
      <c r="H49" s="30"/>
      <c r="I49" s="30" t="s">
        <v>289</v>
      </c>
      <c r="J49" s="30">
        <f>総括!$B$9</f>
        <v>0</v>
      </c>
      <c r="K49" s="30" t="str">
        <f t="shared" si="1"/>
        <v>（例）道央ｸﾗﾌﾞ</v>
      </c>
      <c r="L49" s="30" t="s">
        <v>301</v>
      </c>
      <c r="M49" s="30" t="s">
        <v>403</v>
      </c>
      <c r="N49" s="74"/>
      <c r="O49" s="30"/>
      <c r="P49" s="30"/>
      <c r="Q49" s="30"/>
      <c r="R49" s="67"/>
      <c r="S49" s="67"/>
      <c r="T49" s="67"/>
      <c r="U49" s="67"/>
      <c r="V49" s="67"/>
      <c r="W49" s="67"/>
      <c r="AB49" s="69"/>
      <c r="AC49" s="70"/>
    </row>
    <row r="50" spans="1:32" ht="19">
      <c r="A50" s="67">
        <v>46</v>
      </c>
      <c r="B50" s="83" t="str">
        <f t="shared" si="0"/>
        <v>〇</v>
      </c>
      <c r="C50" s="68"/>
      <c r="D50" s="30"/>
      <c r="E50" s="30"/>
      <c r="F50" s="30" t="s">
        <v>280</v>
      </c>
      <c r="G50" s="30"/>
      <c r="H50" s="30"/>
      <c r="I50" s="30" t="s">
        <v>289</v>
      </c>
      <c r="J50" s="30">
        <f>総括!$B$9</f>
        <v>0</v>
      </c>
      <c r="K50" s="30" t="str">
        <f t="shared" si="1"/>
        <v>（例）道央ｸﾗﾌﾞ</v>
      </c>
      <c r="L50" s="30" t="s">
        <v>301</v>
      </c>
      <c r="M50" s="30" t="s">
        <v>403</v>
      </c>
      <c r="N50" s="74"/>
      <c r="O50" s="30"/>
      <c r="P50" s="30"/>
      <c r="Q50" s="30"/>
      <c r="R50" s="67"/>
      <c r="S50" s="67"/>
      <c r="T50" s="67"/>
      <c r="U50" s="67"/>
      <c r="V50" s="67"/>
      <c r="W50" s="67"/>
      <c r="AB50" s="69"/>
      <c r="AC50" s="70"/>
      <c r="AF50" s="71"/>
    </row>
    <row r="51" spans="1:32" ht="19">
      <c r="A51" s="67">
        <v>47</v>
      </c>
      <c r="B51" s="83" t="str">
        <f t="shared" si="0"/>
        <v>〇</v>
      </c>
      <c r="C51" s="68"/>
      <c r="D51" s="30"/>
      <c r="E51" s="30"/>
      <c r="F51" s="30" t="s">
        <v>280</v>
      </c>
      <c r="G51" s="30"/>
      <c r="H51" s="30"/>
      <c r="I51" s="30" t="s">
        <v>289</v>
      </c>
      <c r="J51" s="30">
        <f>総括!$B$9</f>
        <v>0</v>
      </c>
      <c r="K51" s="30" t="str">
        <f t="shared" si="1"/>
        <v>（例）道央ｸﾗﾌﾞ</v>
      </c>
      <c r="L51" s="30" t="s">
        <v>301</v>
      </c>
      <c r="M51" s="30" t="s">
        <v>403</v>
      </c>
      <c r="N51" s="74"/>
      <c r="O51" s="30"/>
      <c r="P51" s="30"/>
      <c r="Q51" s="30"/>
      <c r="R51" s="67"/>
      <c r="S51" s="67"/>
      <c r="T51" s="67"/>
      <c r="U51" s="67"/>
      <c r="V51" s="67"/>
      <c r="W51" s="67"/>
      <c r="AB51" s="69"/>
      <c r="AC51" s="70"/>
      <c r="AF51" s="71"/>
    </row>
    <row r="52" spans="1:32" ht="19">
      <c r="A52" s="67">
        <v>48</v>
      </c>
      <c r="B52" s="83" t="str">
        <f t="shared" si="0"/>
        <v>〇</v>
      </c>
      <c r="C52" s="68"/>
      <c r="D52" s="30"/>
      <c r="E52" s="30"/>
      <c r="F52" s="30" t="s">
        <v>280</v>
      </c>
      <c r="G52" s="30"/>
      <c r="H52" s="30"/>
      <c r="I52" s="30" t="s">
        <v>289</v>
      </c>
      <c r="J52" s="30">
        <f>総括!$B$9</f>
        <v>0</v>
      </c>
      <c r="K52" s="30" t="str">
        <f t="shared" si="1"/>
        <v>（例）道央ｸﾗﾌﾞ</v>
      </c>
      <c r="L52" s="30" t="s">
        <v>301</v>
      </c>
      <c r="M52" s="30" t="s">
        <v>403</v>
      </c>
      <c r="N52" s="74"/>
      <c r="O52" s="30"/>
      <c r="P52" s="30"/>
      <c r="Q52" s="30"/>
      <c r="R52" s="67"/>
      <c r="S52" s="67"/>
      <c r="T52" s="67"/>
      <c r="U52" s="67"/>
      <c r="V52" s="67"/>
      <c r="W52" s="67"/>
      <c r="AB52" s="69"/>
      <c r="AC52" s="70"/>
      <c r="AF52" s="71"/>
    </row>
    <row r="53" spans="1:32" ht="19">
      <c r="A53" s="67">
        <v>49</v>
      </c>
      <c r="B53" s="83" t="str">
        <f t="shared" si="0"/>
        <v>〇</v>
      </c>
      <c r="C53" s="68"/>
      <c r="D53" s="30"/>
      <c r="E53" s="30"/>
      <c r="F53" s="30" t="s">
        <v>280</v>
      </c>
      <c r="G53" s="30"/>
      <c r="H53" s="30"/>
      <c r="I53" s="30" t="s">
        <v>289</v>
      </c>
      <c r="J53" s="30">
        <f>総括!$B$9</f>
        <v>0</v>
      </c>
      <c r="K53" s="30" t="str">
        <f t="shared" si="1"/>
        <v>（例）道央ｸﾗﾌﾞ</v>
      </c>
      <c r="L53" s="30" t="s">
        <v>301</v>
      </c>
      <c r="M53" s="30" t="s">
        <v>403</v>
      </c>
      <c r="N53" s="74"/>
      <c r="O53" s="30"/>
      <c r="P53" s="30"/>
      <c r="Q53" s="30"/>
      <c r="R53" s="67"/>
      <c r="S53" s="67"/>
      <c r="T53" s="67"/>
      <c r="U53" s="67"/>
      <c r="V53" s="67"/>
      <c r="W53" s="67"/>
      <c r="AB53" s="69"/>
      <c r="AC53" s="70"/>
    </row>
    <row r="54" spans="1:32" ht="19">
      <c r="A54" s="67">
        <v>50</v>
      </c>
      <c r="B54" s="83" t="str">
        <f t="shared" si="0"/>
        <v>〇</v>
      </c>
      <c r="C54" s="68"/>
      <c r="D54" s="30"/>
      <c r="E54" s="30"/>
      <c r="F54" s="30" t="s">
        <v>280</v>
      </c>
      <c r="G54" s="30"/>
      <c r="H54" s="30"/>
      <c r="I54" s="30" t="s">
        <v>289</v>
      </c>
      <c r="J54" s="30">
        <f>総括!$B$9</f>
        <v>0</v>
      </c>
      <c r="K54" s="30" t="str">
        <f t="shared" si="1"/>
        <v>（例）道央ｸﾗﾌﾞ</v>
      </c>
      <c r="L54" s="30" t="s">
        <v>301</v>
      </c>
      <c r="M54" s="30" t="s">
        <v>403</v>
      </c>
      <c r="N54" s="74"/>
      <c r="O54" s="30"/>
      <c r="P54" s="30"/>
      <c r="Q54" s="30"/>
      <c r="R54" s="67"/>
      <c r="S54" s="67"/>
      <c r="T54" s="67"/>
      <c r="U54" s="67"/>
      <c r="V54" s="67"/>
      <c r="W54" s="67"/>
      <c r="AB54" s="69"/>
      <c r="AC54" s="70"/>
      <c r="AF54" s="71"/>
    </row>
  </sheetData>
  <mergeCells count="2">
    <mergeCell ref="A1:B1"/>
    <mergeCell ref="C1:F1"/>
  </mergeCells>
  <phoneticPr fontId="1"/>
  <conditionalFormatting sqref="C5:C54">
    <cfRule type="expression" dxfId="22" priority="9">
      <formula>$F5="小学女子"</formula>
    </cfRule>
    <cfRule type="expression" dxfId="21" priority="10">
      <formula>F5="女子"</formula>
    </cfRule>
  </conditionalFormatting>
  <conditionalFormatting sqref="C5:Q54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S5">
    <cfRule type="expression" dxfId="18" priority="5">
      <formula>$F5="小学女子"</formula>
    </cfRule>
    <cfRule type="expression" dxfId="17" priority="6">
      <formula>$F5="女子"</formula>
    </cfRule>
  </conditionalFormatting>
  <conditionalFormatting sqref="U5">
    <cfRule type="expression" dxfId="16" priority="3">
      <formula>$F5="小学女子"</formula>
    </cfRule>
    <cfRule type="expression" dxfId="15" priority="4">
      <formula>$F5="女子"</formula>
    </cfRule>
  </conditionalFormatting>
  <conditionalFormatting sqref="W5">
    <cfRule type="expression" dxfId="14" priority="1">
      <formula>$F5="小学女子"</formula>
    </cfRule>
    <cfRule type="expression" dxfId="13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T5:T54 V5:V54 R5:R54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topLeftCell="A19" zoomScale="73" zoomScaleNormal="73" workbookViewId="0">
      <selection activeCell="F16" sqref="F16"/>
    </sheetView>
  </sheetViews>
  <sheetFormatPr defaultRowHeight="13"/>
  <cols>
    <col min="1" max="1" width="31" bestFit="1" customWidth="1"/>
    <col min="2" max="2" width="10.08984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26</v>
      </c>
    </row>
    <row r="4" spans="1:2" ht="16.5">
      <c r="A4" s="26" t="str">
        <f>システムシート!A3&amp;システムシート!B3</f>
        <v>小学男子小100m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6" t="str">
        <f>システムシート!A4&amp;システムシート!B4</f>
        <v>小学男子小800ｍ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6" t="str">
        <f>システムシート!A5&amp;システムシート!B5</f>
        <v>小学男子小1500ｍ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6" t="str">
        <f>システムシート!A6&amp;システムシート!B6</f>
        <v>小学男子小80ｍH</v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6" t="str">
        <f>システムシート!A7&amp;システムシート!B7</f>
        <v>小学男子小走高跳</v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6" t="str">
        <f>システムシート!A8&amp;システムシート!B8</f>
        <v>小学男子小走幅跳</v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6" t="str">
        <f>システムシート!A9&amp;システムシート!B9</f>
        <v>小学男子小6砲丸投</v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6" t="str">
        <f>システムシート!A10&amp;システムシート!B10</f>
        <v>小学男子小ｼﾞｬﾍﾞﾘｯｸﾎﾞｰﾙ</v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6" t="str">
        <f>システムシート!A11&amp;システムシート!B11</f>
        <v>中学男子中１１０ｍH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6" t="str">
        <f>システムシート!A12&amp;システムシート!B12</f>
        <v>中学男子中砲丸投</v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6" t="str">
        <f>システムシート!A13&amp;システムシート!B13</f>
        <v>中学男子中円盤投</v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6" t="str">
        <f>システムシート!A14&amp;システムシート!B14</f>
        <v>中学男子中ｼﾞｬﾍﾞﾘｯｸｽﾛｰ</v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6" t="str">
        <f>システムシート!A15&amp;システムシート!B15</f>
        <v>中学男子四種競技</v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6" t="str">
        <f>システムシート!A16&amp;システムシート!B16</f>
        <v/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6" t="str">
        <f>システムシート!A17&amp;システムシート!B17</f>
        <v>高校男子高砲丸投</v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6" t="str">
        <f>システムシート!A18&amp;システムシート!B18</f>
        <v>高校男子高円盤投</v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6" t="str">
        <f>システムシート!A19&amp;システムシート!B19</f>
        <v>高校男子高ﾊﾝﾏｰ投</v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6" t="str">
        <f>システムシート!A20&amp;システムシート!B20</f>
        <v>一般男子100m</v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6" t="str">
        <f>システムシート!A21&amp;システムシート!B21</f>
        <v>一般男子200ｍ</v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6" t="str">
        <f>システムシート!A22&amp;システムシート!B22</f>
        <v>一般男子400m</v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6" t="str">
        <f>システムシート!A23&amp;システムシート!B23</f>
        <v>一般男子800ｍ</v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6" t="str">
        <f>システムシート!A24&amp;システムシート!B24</f>
        <v>一般男子1500m</v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6" t="str">
        <f>システムシート!A25&amp;システムシート!B25</f>
        <v>一般男子3000ｍ</v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6" t="str">
        <f>システムシート!A26&amp;システムシート!B26</f>
        <v>一般男子5000ｍ</v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6" t="str">
        <f>システムシート!A27&amp;システムシート!B27</f>
        <v>一般男子110mH</v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6" t="str">
        <f>システムシート!A28&amp;システムシート!B28</f>
        <v>一般男子400ｍH</v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6" t="str">
        <f>システムシート!A29&amp;システムシート!B29</f>
        <v>一般男子走高跳</v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6" t="str">
        <f>システムシート!A30&amp;システムシート!B30</f>
        <v>一般男子棒高跳</v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6" t="str">
        <f>システムシート!A31&amp;システムシート!B31</f>
        <v>一般男子走幅跳</v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6" t="str">
        <f>システムシート!A32&amp;システムシート!B32</f>
        <v>一般男子三段跳</v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5">
      <c r="A34" s="26" t="str">
        <f>システムシート!A33&amp;システムシート!B33</f>
        <v>一般男子砲丸投</v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5">
      <c r="A35" s="26" t="str">
        <f>システムシート!A34&amp;システムシート!B34</f>
        <v>一般男子円盤投</v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5">
      <c r="A36" s="26" t="str">
        <f>システムシート!A35&amp;システムシート!B35</f>
        <v>一般男子ﾊﾝﾏｰ投</v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5">
      <c r="A37" s="26" t="str">
        <f>システムシート!A36&amp;システムシート!B36</f>
        <v>一般男子やり投</v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5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5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5">
      <c r="A40" s="99" t="str">
        <f>システムシート!D3&amp;システムシート!E3</f>
        <v>小学女子小100m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5">
      <c r="A41" s="99" t="str">
        <f>システムシート!D4&amp;システムシート!E4</f>
        <v>小学女子小800ｍ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5">
      <c r="A42" s="99" t="str">
        <f>システムシート!D5&amp;システムシート!E5</f>
        <v>小学女子小80ｍH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5">
      <c r="A43" s="99" t="str">
        <f>システムシート!D6&amp;システムシート!E6</f>
        <v>小学女子小走高跳</v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5">
      <c r="A44" s="99" t="str">
        <f>システムシート!D7&amp;システムシート!E7</f>
        <v>小学女子小走幅跳</v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5">
      <c r="A45" s="99" t="str">
        <f>システムシート!D8&amp;システムシート!E8</f>
        <v>小学女子小6砲丸投</v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5">
      <c r="A46" s="99" t="str">
        <f>システムシート!D9&amp;システムシート!E9</f>
        <v>小学女子小ｼﾞｬﾍﾞﾘｯｸﾎﾞｰﾙ</v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5">
      <c r="A47" s="99" t="str">
        <f>システムシート!D10&amp;システムシート!E10</f>
        <v>中学女子中100mH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5">
      <c r="A48" s="99" t="str">
        <f>システムシート!D11&amp;システムシート!E11</f>
        <v>中学女子中砲丸投</v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5">
      <c r="A49" s="99" t="str">
        <f>システムシート!D12&amp;システムシート!E12</f>
        <v>中学女子中ｼﾞｬﾍﾞﾘｯｸｽﾛｰ</v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5">
      <c r="A50" s="99" t="str">
        <f>システムシート!D13&amp;システムシート!E13</f>
        <v>中学女子四種競技</v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5">
      <c r="A51" s="99" t="str">
        <f>システムシート!D14&amp;システムシート!E14</f>
        <v>一般女子100m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5">
      <c r="A52" s="99" t="str">
        <f>システムシート!D15&amp;システムシート!E15</f>
        <v>一般女子200ｍ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5">
      <c r="A53" s="99" t="str">
        <f>システムシート!D16&amp;システムシート!E16</f>
        <v>一般女子400m</v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5">
      <c r="A54" s="99" t="str">
        <f>システムシート!D17&amp;システムシート!E17</f>
        <v>一般女子800ｍ</v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5">
      <c r="A55" s="99" t="str">
        <f>システムシート!D18&amp;システムシート!E18</f>
        <v>一般女子1500m</v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5">
      <c r="A56" s="99" t="str">
        <f>システムシート!D19&amp;システムシート!E19</f>
        <v>一般女子3000ｍ</v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5">
      <c r="A57" s="99" t="str">
        <f>システムシート!D20&amp;システムシート!E20</f>
        <v>一般女子5000ｍ</v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5">
      <c r="A58" s="99" t="str">
        <f>システムシート!D21&amp;システムシート!E21</f>
        <v>一般女子100mH</v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5">
      <c r="A59" s="99" t="str">
        <f>システムシート!D22&amp;システムシート!E22</f>
        <v>一般女子400ｍH</v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5">
      <c r="A60" s="99" t="str">
        <f>システムシート!D23&amp;システムシート!E23</f>
        <v>一般女子走高跳</v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5">
      <c r="A61" s="99" t="str">
        <f>システムシート!D24&amp;システムシート!E24</f>
        <v>一般女子棒高跳</v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5">
      <c r="A62" s="99" t="str">
        <f>システムシート!D25&amp;システムシート!E25</f>
        <v>一般女子走幅跳</v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5">
      <c r="A63" s="99" t="str">
        <f>システムシート!D26&amp;システムシート!E26</f>
        <v>一般女子三段跳</v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5">
      <c r="A64" s="99" t="str">
        <f>システムシート!D27&amp;システムシート!E27</f>
        <v>一般女子砲丸投</v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5">
      <c r="A65" s="99" t="str">
        <f>システムシート!D28&amp;システムシート!E28</f>
        <v>一般女子円盤投</v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5">
      <c r="A66" s="99" t="str">
        <f>システムシート!D29&amp;システムシート!E29</f>
        <v>一般女子ﾊﾝﾏｰ投</v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5">
      <c r="A67" s="99" t="str">
        <f>システムシート!D30&amp;システムシート!E30</f>
        <v>一般女子やり投</v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5">
      <c r="A68" s="99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5">
      <c r="A69" s="146" t="s">
        <v>399</v>
      </c>
      <c r="B69" s="29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5">
      <c r="A70" s="146" t="s">
        <v>400</v>
      </c>
      <c r="B70" s="29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5">
      <c r="A71" s="146" t="s">
        <v>401</v>
      </c>
      <c r="B71" s="29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5">
      <c r="A72" s="146" t="s">
        <v>402</v>
      </c>
      <c r="B72" s="29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5">
      <c r="A73" s="146" t="s">
        <v>302</v>
      </c>
      <c r="B73" s="29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1"/>
  <sheetViews>
    <sheetView topLeftCell="A4" workbookViewId="0">
      <selection activeCell="AB6" sqref="AB6:AB24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19" width="4.08984375" customWidth="1"/>
    <col min="20" max="24" width="2.54296875" customWidth="1"/>
    <col min="25" max="28" width="7.90625" customWidth="1"/>
  </cols>
  <sheetData>
    <row r="2" spans="1:30" ht="16.5">
      <c r="A2" t="s">
        <v>248</v>
      </c>
      <c r="B2" t="s">
        <v>195</v>
      </c>
      <c r="D2" t="s">
        <v>264</v>
      </c>
      <c r="E2" t="s">
        <v>195</v>
      </c>
      <c r="G2" t="s">
        <v>264</v>
      </c>
      <c r="H2" t="s">
        <v>195</v>
      </c>
      <c r="J2" s="92" t="s">
        <v>10</v>
      </c>
      <c r="K2" s="92"/>
      <c r="L2" s="92"/>
      <c r="M2" s="93" t="s">
        <v>2</v>
      </c>
      <c r="N2" s="93"/>
      <c r="O2" s="93"/>
      <c r="P2" s="93"/>
      <c r="Q2" s="92" t="s">
        <v>3</v>
      </c>
      <c r="R2" s="92"/>
      <c r="S2" s="94"/>
      <c r="T2" s="95"/>
      <c r="U2" s="95"/>
      <c r="V2" s="95"/>
      <c r="W2" s="95"/>
      <c r="X2" s="94"/>
      <c r="Y2" s="94"/>
      <c r="Z2" s="94"/>
      <c r="AA2" s="94"/>
      <c r="AB2" s="94"/>
    </row>
    <row r="3" spans="1:30" ht="16.5">
      <c r="A3" s="97" t="s">
        <v>249</v>
      </c>
      <c r="B3" s="98" t="s">
        <v>433</v>
      </c>
      <c r="D3" s="41" t="s">
        <v>250</v>
      </c>
      <c r="E3" s="42" t="s">
        <v>433</v>
      </c>
      <c r="G3" s="43" t="s">
        <v>251</v>
      </c>
      <c r="H3" s="43" t="s">
        <v>252</v>
      </c>
      <c r="J3" s="93" t="s">
        <v>11</v>
      </c>
      <c r="K3" s="93" t="s">
        <v>0</v>
      </c>
      <c r="L3" s="93" t="s">
        <v>1</v>
      </c>
      <c r="M3" s="95" t="s">
        <v>13</v>
      </c>
      <c r="N3" s="95" t="s">
        <v>14</v>
      </c>
      <c r="O3" s="95" t="s">
        <v>15</v>
      </c>
      <c r="P3" s="95" t="s">
        <v>196</v>
      </c>
      <c r="Q3" s="93" t="s">
        <v>4</v>
      </c>
      <c r="R3" s="93" t="s">
        <v>5</v>
      </c>
      <c r="S3" s="93" t="s">
        <v>248</v>
      </c>
      <c r="T3" s="95" t="s">
        <v>290</v>
      </c>
      <c r="U3" s="95" t="s">
        <v>291</v>
      </c>
      <c r="V3" s="95" t="s">
        <v>292</v>
      </c>
      <c r="W3" s="95" t="s">
        <v>293</v>
      </c>
      <c r="X3" s="93" t="s">
        <v>248</v>
      </c>
      <c r="Y3" s="93" t="s">
        <v>294</v>
      </c>
      <c r="Z3" s="93" t="s">
        <v>295</v>
      </c>
      <c r="AA3" s="93" t="s">
        <v>298</v>
      </c>
      <c r="AB3" s="93" t="s">
        <v>257</v>
      </c>
      <c r="AC3" s="93" t="s">
        <v>25</v>
      </c>
      <c r="AD3" s="93" t="s">
        <v>336</v>
      </c>
    </row>
    <row r="4" spans="1:30">
      <c r="A4" s="97" t="s">
        <v>249</v>
      </c>
      <c r="B4" s="98" t="s">
        <v>436</v>
      </c>
      <c r="D4" s="41" t="s">
        <v>250</v>
      </c>
      <c r="E4" s="42" t="s">
        <v>436</v>
      </c>
      <c r="J4" t="s">
        <v>278</v>
      </c>
      <c r="K4" t="s">
        <v>279</v>
      </c>
      <c r="L4" t="s">
        <v>13</v>
      </c>
      <c r="M4" t="s">
        <v>17</v>
      </c>
      <c r="N4" t="s">
        <v>19</v>
      </c>
      <c r="O4" t="s">
        <v>286</v>
      </c>
      <c r="P4" t="s">
        <v>241</v>
      </c>
      <c r="Q4" t="s">
        <v>289</v>
      </c>
      <c r="R4" t="s">
        <v>32</v>
      </c>
      <c r="S4" t="s">
        <v>290</v>
      </c>
      <c r="T4" s="158" t="s">
        <v>404</v>
      </c>
      <c r="U4" s="158" t="s">
        <v>404</v>
      </c>
      <c r="V4" s="158" t="s">
        <v>404</v>
      </c>
      <c r="W4" s="158" t="s">
        <v>404</v>
      </c>
      <c r="X4" t="s">
        <v>294</v>
      </c>
      <c r="Y4" s="158" t="s">
        <v>404</v>
      </c>
      <c r="Z4" s="158" t="s">
        <v>404</v>
      </c>
      <c r="AA4" s="158" t="s">
        <v>404</v>
      </c>
      <c r="AB4" s="158" t="s">
        <v>404</v>
      </c>
      <c r="AC4" t="s">
        <v>290</v>
      </c>
      <c r="AD4" t="s">
        <v>337</v>
      </c>
    </row>
    <row r="5" spans="1:30">
      <c r="A5" s="97" t="s">
        <v>249</v>
      </c>
      <c r="B5" s="98" t="s">
        <v>440</v>
      </c>
      <c r="D5" s="41" t="s">
        <v>250</v>
      </c>
      <c r="E5" s="42" t="s">
        <v>443</v>
      </c>
      <c r="K5" t="s">
        <v>280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t="s">
        <v>291</v>
      </c>
      <c r="T5" s="160" t="s">
        <v>405</v>
      </c>
      <c r="U5" s="160" t="s">
        <v>405</v>
      </c>
      <c r="V5" s="160" t="s">
        <v>405</v>
      </c>
      <c r="W5" s="160" t="s">
        <v>405</v>
      </c>
      <c r="X5" t="s">
        <v>295</v>
      </c>
      <c r="Y5" s="160" t="s">
        <v>405</v>
      </c>
      <c r="Z5" s="160" t="s">
        <v>405</v>
      </c>
      <c r="AA5" s="160" t="s">
        <v>405</v>
      </c>
      <c r="AB5" s="160" t="s">
        <v>405</v>
      </c>
      <c r="AC5" t="s">
        <v>291</v>
      </c>
      <c r="AD5" t="s">
        <v>338</v>
      </c>
    </row>
    <row r="6" spans="1:30">
      <c r="A6" s="97" t="s">
        <v>249</v>
      </c>
      <c r="B6" s="98" t="s">
        <v>443</v>
      </c>
      <c r="D6" s="41" t="s">
        <v>250</v>
      </c>
      <c r="E6" s="42" t="s">
        <v>446</v>
      </c>
      <c r="L6" t="s">
        <v>15</v>
      </c>
      <c r="M6" t="s">
        <v>281</v>
      </c>
      <c r="N6" t="s">
        <v>285</v>
      </c>
      <c r="O6" t="s">
        <v>287</v>
      </c>
      <c r="P6" t="s">
        <v>23</v>
      </c>
      <c r="Q6" t="s">
        <v>76</v>
      </c>
      <c r="R6" t="s">
        <v>42</v>
      </c>
      <c r="S6" t="s">
        <v>292</v>
      </c>
      <c r="T6" s="158" t="s">
        <v>433</v>
      </c>
      <c r="U6" s="158" t="s">
        <v>434</v>
      </c>
      <c r="V6" s="158" t="s">
        <v>489</v>
      </c>
      <c r="W6" t="s">
        <v>365</v>
      </c>
      <c r="X6" t="s">
        <v>296</v>
      </c>
      <c r="Y6" s="158" t="s">
        <v>433</v>
      </c>
      <c r="Z6" s="159" t="s">
        <v>453</v>
      </c>
      <c r="AB6" t="s">
        <v>365</v>
      </c>
      <c r="AC6" t="s">
        <v>292</v>
      </c>
      <c r="AD6" t="s">
        <v>339</v>
      </c>
    </row>
    <row r="7" spans="1:30">
      <c r="A7" s="97" t="s">
        <v>249</v>
      </c>
      <c r="B7" s="98" t="s">
        <v>446</v>
      </c>
      <c r="D7" s="41" t="s">
        <v>250</v>
      </c>
      <c r="E7" s="42" t="s">
        <v>448</v>
      </c>
      <c r="L7" t="s">
        <v>196</v>
      </c>
      <c r="M7" t="s">
        <v>282</v>
      </c>
      <c r="P7" t="s">
        <v>24</v>
      </c>
      <c r="Q7" t="s">
        <v>81</v>
      </c>
      <c r="R7" t="s">
        <v>45</v>
      </c>
      <c r="S7" t="s">
        <v>293</v>
      </c>
      <c r="T7" s="160" t="s">
        <v>436</v>
      </c>
      <c r="U7" s="160" t="s">
        <v>490</v>
      </c>
      <c r="V7" t="s">
        <v>491</v>
      </c>
      <c r="W7" t="s">
        <v>437</v>
      </c>
      <c r="X7" t="s">
        <v>297</v>
      </c>
      <c r="Y7" s="160" t="s">
        <v>436</v>
      </c>
      <c r="Z7" s="161" t="s">
        <v>490</v>
      </c>
      <c r="AB7" t="s">
        <v>437</v>
      </c>
      <c r="AC7" t="s">
        <v>293</v>
      </c>
      <c r="AD7" t="s">
        <v>340</v>
      </c>
    </row>
    <row r="8" spans="1:30">
      <c r="A8" s="97" t="s">
        <v>249</v>
      </c>
      <c r="B8" s="98" t="s">
        <v>448</v>
      </c>
      <c r="D8" s="41" t="s">
        <v>250</v>
      </c>
      <c r="E8" s="42" t="s">
        <v>498</v>
      </c>
      <c r="L8" t="s">
        <v>16</v>
      </c>
      <c r="M8" t="s">
        <v>283</v>
      </c>
      <c r="P8" t="s">
        <v>382</v>
      </c>
      <c r="Q8" t="s">
        <v>87</v>
      </c>
      <c r="R8" t="s">
        <v>50</v>
      </c>
      <c r="T8" s="160" t="s">
        <v>440</v>
      </c>
      <c r="U8" s="161" t="s">
        <v>492</v>
      </c>
      <c r="V8" t="s">
        <v>493</v>
      </c>
      <c r="W8" t="s">
        <v>441</v>
      </c>
      <c r="Y8" s="160" t="s">
        <v>443</v>
      </c>
      <c r="Z8" s="161" t="s">
        <v>494</v>
      </c>
      <c r="AB8" t="s">
        <v>441</v>
      </c>
      <c r="AC8" t="s">
        <v>294</v>
      </c>
      <c r="AD8" t="s">
        <v>341</v>
      </c>
    </row>
    <row r="9" spans="1:30">
      <c r="A9" s="97" t="s">
        <v>249</v>
      </c>
      <c r="B9" s="98" t="s">
        <v>498</v>
      </c>
      <c r="D9" s="41" t="s">
        <v>250</v>
      </c>
      <c r="E9" s="42" t="s">
        <v>500</v>
      </c>
      <c r="M9" t="s">
        <v>284</v>
      </c>
      <c r="P9" t="s">
        <v>383</v>
      </c>
      <c r="Q9" t="s">
        <v>91</v>
      </c>
      <c r="R9" t="s">
        <v>55</v>
      </c>
      <c r="T9" t="s">
        <v>443</v>
      </c>
      <c r="U9" t="s">
        <v>494</v>
      </c>
      <c r="W9" t="s">
        <v>444</v>
      </c>
      <c r="Y9" t="s">
        <v>446</v>
      </c>
      <c r="Z9" t="s">
        <v>495</v>
      </c>
      <c r="AB9" t="s">
        <v>444</v>
      </c>
      <c r="AC9" t="s">
        <v>295</v>
      </c>
      <c r="AD9" t="s">
        <v>342</v>
      </c>
    </row>
    <row r="10" spans="1:30">
      <c r="A10" s="97" t="s">
        <v>249</v>
      </c>
      <c r="B10" s="98" t="s">
        <v>500</v>
      </c>
      <c r="D10" s="48" t="s">
        <v>254</v>
      </c>
      <c r="E10" s="49" t="s">
        <v>453</v>
      </c>
      <c r="Q10" t="s">
        <v>94</v>
      </c>
      <c r="R10" t="s">
        <v>59</v>
      </c>
      <c r="T10" t="s">
        <v>446</v>
      </c>
      <c r="U10" t="s">
        <v>495</v>
      </c>
      <c r="W10" t="s">
        <v>447</v>
      </c>
      <c r="Y10" t="s">
        <v>448</v>
      </c>
      <c r="AB10" t="s">
        <v>447</v>
      </c>
      <c r="AC10" t="s">
        <v>296</v>
      </c>
      <c r="AD10" t="s">
        <v>343</v>
      </c>
    </row>
    <row r="11" spans="1:30">
      <c r="A11" s="44" t="s">
        <v>253</v>
      </c>
      <c r="B11" s="45" t="s">
        <v>434</v>
      </c>
      <c r="D11" s="48" t="s">
        <v>254</v>
      </c>
      <c r="E11" s="49" t="s">
        <v>490</v>
      </c>
      <c r="Q11" t="s">
        <v>98</v>
      </c>
      <c r="R11" t="s">
        <v>62</v>
      </c>
      <c r="T11" t="s">
        <v>448</v>
      </c>
      <c r="W11" t="s">
        <v>299</v>
      </c>
      <c r="Y11" t="s">
        <v>498</v>
      </c>
      <c r="AB11" t="s">
        <v>299</v>
      </c>
      <c r="AC11" t="s">
        <v>297</v>
      </c>
      <c r="AD11" t="s">
        <v>344</v>
      </c>
    </row>
    <row r="12" spans="1:30">
      <c r="A12" s="44" t="s">
        <v>253</v>
      </c>
      <c r="B12" s="45" t="s">
        <v>490</v>
      </c>
      <c r="D12" s="48" t="s">
        <v>254</v>
      </c>
      <c r="E12" s="49" t="s">
        <v>494</v>
      </c>
      <c r="Q12" t="s">
        <v>101</v>
      </c>
      <c r="R12" t="s">
        <v>66</v>
      </c>
      <c r="T12" t="s">
        <v>498</v>
      </c>
      <c r="W12" t="s">
        <v>449</v>
      </c>
      <c r="Y12" t="s">
        <v>500</v>
      </c>
      <c r="AB12" t="s">
        <v>449</v>
      </c>
    </row>
    <row r="13" spans="1:30">
      <c r="A13" s="44" t="s">
        <v>253</v>
      </c>
      <c r="B13" s="45" t="s">
        <v>492</v>
      </c>
      <c r="D13" s="48" t="s">
        <v>254</v>
      </c>
      <c r="E13" s="49" t="s">
        <v>495</v>
      </c>
      <c r="Q13" t="s">
        <v>104</v>
      </c>
      <c r="R13" t="s">
        <v>288</v>
      </c>
      <c r="T13" t="s">
        <v>500</v>
      </c>
      <c r="W13" t="s">
        <v>366</v>
      </c>
      <c r="AB13" t="s">
        <v>377</v>
      </c>
    </row>
    <row r="14" spans="1:30">
      <c r="A14" s="44" t="s">
        <v>253</v>
      </c>
      <c r="B14" s="45" t="s">
        <v>494</v>
      </c>
      <c r="D14" s="54" t="s">
        <v>301</v>
      </c>
      <c r="E14" s="55" t="s">
        <v>365</v>
      </c>
      <c r="Q14" t="s">
        <v>107</v>
      </c>
      <c r="R14" t="s">
        <v>71</v>
      </c>
      <c r="W14" t="s">
        <v>300</v>
      </c>
      <c r="AB14" t="s">
        <v>300</v>
      </c>
    </row>
    <row r="15" spans="1:30">
      <c r="A15" s="44" t="s">
        <v>253</v>
      </c>
      <c r="B15" s="47" t="s">
        <v>495</v>
      </c>
      <c r="D15" s="54" t="s">
        <v>301</v>
      </c>
      <c r="E15" s="55" t="s">
        <v>437</v>
      </c>
      <c r="Q15" t="s">
        <v>111</v>
      </c>
      <c r="W15" t="s">
        <v>435</v>
      </c>
      <c r="AB15" t="s">
        <v>435</v>
      </c>
    </row>
    <row r="16" spans="1:30">
      <c r="A16" s="46"/>
      <c r="B16" s="47"/>
      <c r="D16" s="54" t="s">
        <v>301</v>
      </c>
      <c r="E16" s="55" t="s">
        <v>441</v>
      </c>
      <c r="Q16" t="s">
        <v>114</v>
      </c>
      <c r="W16" t="s">
        <v>438</v>
      </c>
      <c r="AB16" t="s">
        <v>438</v>
      </c>
    </row>
    <row r="17" spans="1:28">
      <c r="A17" s="50" t="s">
        <v>255</v>
      </c>
      <c r="B17" s="51" t="s">
        <v>489</v>
      </c>
      <c r="D17" s="54" t="s">
        <v>301</v>
      </c>
      <c r="E17" s="55" t="s">
        <v>444</v>
      </c>
      <c r="Q17" t="s">
        <v>116</v>
      </c>
      <c r="W17" t="s">
        <v>442</v>
      </c>
      <c r="AB17" t="s">
        <v>442</v>
      </c>
    </row>
    <row r="18" spans="1:28">
      <c r="A18" s="50" t="s">
        <v>255</v>
      </c>
      <c r="B18" s="51" t="s">
        <v>491</v>
      </c>
      <c r="D18" s="54" t="s">
        <v>301</v>
      </c>
      <c r="E18" s="55" t="s">
        <v>447</v>
      </c>
      <c r="Q18" t="s">
        <v>118</v>
      </c>
      <c r="W18" t="s">
        <v>445</v>
      </c>
      <c r="AB18" t="s">
        <v>445</v>
      </c>
    </row>
    <row r="19" spans="1:28">
      <c r="A19" s="50" t="s">
        <v>255</v>
      </c>
      <c r="B19" s="51" t="s">
        <v>493</v>
      </c>
      <c r="D19" s="54" t="s">
        <v>301</v>
      </c>
      <c r="E19" s="55" t="s">
        <v>299</v>
      </c>
      <c r="Q19" t="s">
        <v>120</v>
      </c>
      <c r="W19" t="s">
        <v>496</v>
      </c>
      <c r="AB19" t="s">
        <v>496</v>
      </c>
    </row>
    <row r="20" spans="1:28">
      <c r="A20" s="52" t="s">
        <v>256</v>
      </c>
      <c r="B20" s="53" t="s">
        <v>365</v>
      </c>
      <c r="D20" s="54" t="s">
        <v>301</v>
      </c>
      <c r="E20" s="55" t="s">
        <v>449</v>
      </c>
      <c r="Q20" t="s">
        <v>122</v>
      </c>
      <c r="W20" t="s">
        <v>497</v>
      </c>
      <c r="AB20" t="s">
        <v>497</v>
      </c>
    </row>
    <row r="21" spans="1:28">
      <c r="A21" s="52" t="s">
        <v>256</v>
      </c>
      <c r="B21" s="53" t="s">
        <v>437</v>
      </c>
      <c r="D21" s="54" t="s">
        <v>301</v>
      </c>
      <c r="E21" s="55" t="s">
        <v>377</v>
      </c>
      <c r="Q21" t="s">
        <v>124</v>
      </c>
      <c r="W21" t="s">
        <v>499</v>
      </c>
      <c r="AB21" t="s">
        <v>499</v>
      </c>
    </row>
    <row r="22" spans="1:28">
      <c r="A22" s="52" t="s">
        <v>256</v>
      </c>
      <c r="B22" s="53" t="s">
        <v>441</v>
      </c>
      <c r="D22" s="54" t="s">
        <v>301</v>
      </c>
      <c r="E22" s="55" t="s">
        <v>300</v>
      </c>
      <c r="Q22" t="s">
        <v>126</v>
      </c>
      <c r="W22" t="s">
        <v>501</v>
      </c>
      <c r="AB22" t="s">
        <v>501</v>
      </c>
    </row>
    <row r="23" spans="1:28">
      <c r="A23" s="52" t="s">
        <v>256</v>
      </c>
      <c r="B23" s="53" t="s">
        <v>444</v>
      </c>
      <c r="D23" s="54" t="s">
        <v>301</v>
      </c>
      <c r="E23" s="55" t="s">
        <v>435</v>
      </c>
      <c r="Q23" t="s">
        <v>128</v>
      </c>
      <c r="AB23" t="s">
        <v>276</v>
      </c>
    </row>
    <row r="24" spans="1:28">
      <c r="A24" s="52" t="s">
        <v>256</v>
      </c>
      <c r="B24" s="53" t="s">
        <v>447</v>
      </c>
      <c r="D24" s="54" t="s">
        <v>301</v>
      </c>
      <c r="E24" s="55" t="s">
        <v>438</v>
      </c>
      <c r="Q24" t="s">
        <v>130</v>
      </c>
      <c r="AB24" t="s">
        <v>439</v>
      </c>
    </row>
    <row r="25" spans="1:28">
      <c r="A25" s="52" t="s">
        <v>256</v>
      </c>
      <c r="B25" s="53" t="s">
        <v>299</v>
      </c>
      <c r="D25" s="54" t="s">
        <v>301</v>
      </c>
      <c r="E25" s="55" t="s">
        <v>442</v>
      </c>
      <c r="Q25" t="s">
        <v>132</v>
      </c>
    </row>
    <row r="26" spans="1:28">
      <c r="A26" s="52" t="s">
        <v>256</v>
      </c>
      <c r="B26" s="53" t="s">
        <v>449</v>
      </c>
      <c r="D26" s="54" t="s">
        <v>301</v>
      </c>
      <c r="E26" s="55" t="s">
        <v>445</v>
      </c>
      <c r="Q26" t="s">
        <v>134</v>
      </c>
    </row>
    <row r="27" spans="1:28">
      <c r="A27" s="52" t="s">
        <v>256</v>
      </c>
      <c r="B27" s="53" t="s">
        <v>366</v>
      </c>
      <c r="D27" s="54" t="s">
        <v>301</v>
      </c>
      <c r="E27" s="55" t="s">
        <v>496</v>
      </c>
      <c r="Q27" t="s">
        <v>136</v>
      </c>
    </row>
    <row r="28" spans="1:28">
      <c r="A28" s="52" t="s">
        <v>256</v>
      </c>
      <c r="B28" s="53" t="s">
        <v>300</v>
      </c>
      <c r="D28" s="54" t="s">
        <v>301</v>
      </c>
      <c r="E28" s="55" t="s">
        <v>497</v>
      </c>
      <c r="Q28" t="s">
        <v>138</v>
      </c>
    </row>
    <row r="29" spans="1:28">
      <c r="A29" s="52" t="s">
        <v>256</v>
      </c>
      <c r="B29" s="53" t="s">
        <v>435</v>
      </c>
      <c r="D29" s="54" t="s">
        <v>301</v>
      </c>
      <c r="E29" s="55" t="s">
        <v>499</v>
      </c>
      <c r="Q29" t="s">
        <v>140</v>
      </c>
    </row>
    <row r="30" spans="1:28">
      <c r="A30" s="52" t="s">
        <v>256</v>
      </c>
      <c r="B30" s="53" t="s">
        <v>438</v>
      </c>
      <c r="D30" s="54" t="s">
        <v>301</v>
      </c>
      <c r="E30" s="55" t="s">
        <v>501</v>
      </c>
      <c r="Q30" t="s">
        <v>142</v>
      </c>
    </row>
    <row r="31" spans="1:28">
      <c r="A31" s="52" t="s">
        <v>256</v>
      </c>
      <c r="B31" s="53" t="s">
        <v>442</v>
      </c>
      <c r="D31" s="54" t="s">
        <v>301</v>
      </c>
      <c r="E31" s="55" t="s">
        <v>276</v>
      </c>
      <c r="Q31" t="s">
        <v>144</v>
      </c>
    </row>
    <row r="32" spans="1:28">
      <c r="A32" s="52" t="s">
        <v>256</v>
      </c>
      <c r="B32" s="53" t="s">
        <v>445</v>
      </c>
      <c r="D32" s="54" t="s">
        <v>301</v>
      </c>
      <c r="E32" s="55" t="s">
        <v>439</v>
      </c>
      <c r="Q32" t="s">
        <v>146</v>
      </c>
    </row>
    <row r="33" spans="1:17">
      <c r="A33" s="52" t="s">
        <v>256</v>
      </c>
      <c r="B33" s="53" t="s">
        <v>496</v>
      </c>
      <c r="Q33" t="s">
        <v>148</v>
      </c>
    </row>
    <row r="34" spans="1:17">
      <c r="A34" s="52" t="s">
        <v>256</v>
      </c>
      <c r="B34" s="53" t="s">
        <v>497</v>
      </c>
      <c r="Q34" t="s">
        <v>150</v>
      </c>
    </row>
    <row r="35" spans="1:17">
      <c r="A35" s="52" t="s">
        <v>256</v>
      </c>
      <c r="B35" s="53" t="s">
        <v>499</v>
      </c>
      <c r="Q35" t="s">
        <v>152</v>
      </c>
    </row>
    <row r="36" spans="1:17">
      <c r="A36" s="52" t="s">
        <v>256</v>
      </c>
      <c r="B36" s="53" t="s">
        <v>501</v>
      </c>
      <c r="Q36" t="s">
        <v>154</v>
      </c>
    </row>
    <row r="37" spans="1:17">
      <c r="A37" s="52"/>
      <c r="B37" s="53"/>
      <c r="Q37" t="s">
        <v>156</v>
      </c>
    </row>
    <row r="38" spans="1:17">
      <c r="A38" s="52" t="s">
        <v>256</v>
      </c>
      <c r="B38" s="53" t="s">
        <v>276</v>
      </c>
      <c r="Q38" t="s">
        <v>158</v>
      </c>
    </row>
    <row r="39" spans="1:17">
      <c r="A39" s="52" t="s">
        <v>256</v>
      </c>
      <c r="B39" s="53" t="s">
        <v>439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  <row r="51" spans="17:17">
      <c r="Q51" t="s">
        <v>511</v>
      </c>
    </row>
  </sheetData>
  <phoneticPr fontId="1"/>
  <conditionalFormatting sqref="T4:T8">
    <cfRule type="cellIs" dxfId="11" priority="9" stopIfTrue="1" operator="equal">
      <formula>0</formula>
    </cfRule>
  </conditionalFormatting>
  <conditionalFormatting sqref="U6:U8">
    <cfRule type="cellIs" dxfId="10" priority="7" stopIfTrue="1" operator="equal">
      <formula>0</formula>
    </cfRule>
  </conditionalFormatting>
  <conditionalFormatting sqref="U4:W5">
    <cfRule type="cellIs" dxfId="9" priority="3" stopIfTrue="1" operator="equal">
      <formula>0</formula>
    </cfRule>
  </conditionalFormatting>
  <conditionalFormatting sqref="V6">
    <cfRule type="cellIs" dxfId="8" priority="4" stopIfTrue="1" operator="equal">
      <formula>0</formula>
    </cfRule>
  </conditionalFormatting>
  <conditionalFormatting sqref="Y4:Y8">
    <cfRule type="cellIs" dxfId="7" priority="2" stopIfTrue="1" operator="equal">
      <formula>0</formula>
    </cfRule>
  </conditionalFormatting>
  <conditionalFormatting sqref="Z6:Z8">
    <cfRule type="cellIs" dxfId="6" priority="6" stopIfTrue="1" operator="equal">
      <formula>0</formula>
    </cfRule>
  </conditionalFormatting>
  <conditionalFormatting sqref="Z4:AB5">
    <cfRule type="cellIs" dxfId="5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5"/>
  <cols>
    <col min="1" max="1" width="5.453125" style="63" bestFit="1" customWidth="1"/>
    <col min="2" max="2" width="4.7265625" style="84" customWidth="1"/>
    <col min="3" max="3" width="4.7265625" style="63" customWidth="1"/>
    <col min="4" max="4" width="12.36328125" style="63" customWidth="1"/>
    <col min="5" max="5" width="11.7265625" style="63" customWidth="1"/>
    <col min="6" max="11" width="6.6328125" style="63" customWidth="1"/>
    <col min="12" max="12" width="7.7265625" style="63" bestFit="1" customWidth="1"/>
    <col min="13" max="13" width="15.08984375" style="63" customWidth="1"/>
    <col min="14" max="14" width="5.90625" style="63" customWidth="1"/>
    <col min="15" max="15" width="7.6328125" style="63" customWidth="1"/>
    <col min="16" max="16" width="18.08984375" style="63" customWidth="1"/>
    <col min="17" max="17" width="6.08984375" style="63" customWidth="1"/>
    <col min="18" max="19" width="9" style="63" customWidth="1"/>
    <col min="20" max="21" width="8.36328125" style="63" customWidth="1"/>
    <col min="22" max="28" width="6.453125" style="63" customWidth="1"/>
    <col min="29" max="30" width="11.36328125" style="63" customWidth="1"/>
    <col min="31" max="16384" width="9" style="63"/>
  </cols>
  <sheetData>
    <row r="1" spans="1:39" s="60" customFormat="1" ht="21">
      <c r="A1" s="287" t="s">
        <v>28</v>
      </c>
      <c r="B1" s="287"/>
      <c r="C1" s="288" t="str">
        <f>総括!L1</f>
        <v>＊</v>
      </c>
      <c r="D1" s="288"/>
      <c r="E1" s="288"/>
      <c r="F1" s="288"/>
      <c r="G1" s="59">
        <f>総括!F12</f>
        <v>0</v>
      </c>
      <c r="H1" s="59"/>
      <c r="I1" s="59"/>
      <c r="J1" s="59"/>
      <c r="K1" s="81"/>
      <c r="L1" s="81"/>
      <c r="M1" s="81"/>
      <c r="O1" s="96"/>
    </row>
    <row r="2" spans="1:39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194</v>
      </c>
      <c r="M2" s="79"/>
      <c r="N2" s="80"/>
      <c r="O2" s="75" t="s">
        <v>265</v>
      </c>
      <c r="P2" s="75"/>
      <c r="Q2" s="76"/>
      <c r="R2" s="113" t="s">
        <v>277</v>
      </c>
      <c r="S2" s="113"/>
      <c r="T2" s="113"/>
      <c r="U2" s="142"/>
    </row>
    <row r="3" spans="1:39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263</v>
      </c>
      <c r="L3" s="64" t="s">
        <v>248</v>
      </c>
      <c r="M3" s="64" t="s">
        <v>195</v>
      </c>
      <c r="N3" s="72" t="s">
        <v>8</v>
      </c>
      <c r="O3" s="77" t="s">
        <v>248</v>
      </c>
      <c r="P3" s="77" t="s">
        <v>195</v>
      </c>
      <c r="Q3" s="78" t="s">
        <v>8</v>
      </c>
      <c r="R3" s="67" t="s">
        <v>306</v>
      </c>
      <c r="S3" s="67"/>
      <c r="T3" s="67" t="s">
        <v>307</v>
      </c>
      <c r="U3" s="67"/>
      <c r="V3" s="67" t="s">
        <v>346</v>
      </c>
    </row>
    <row r="4" spans="1:3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73"/>
      <c r="R4" s="67"/>
      <c r="S4" s="67"/>
      <c r="T4" s="67"/>
      <c r="U4" s="67"/>
      <c r="V4" s="67"/>
    </row>
    <row r="5" spans="1:39">
      <c r="A5" s="67">
        <f>男!A5</f>
        <v>1</v>
      </c>
      <c r="B5" s="67" t="str">
        <f>男!B5</f>
        <v>〇</v>
      </c>
      <c r="C5" s="67">
        <f>男!C5</f>
        <v>0</v>
      </c>
      <c r="D5" s="67">
        <f>男!D5</f>
        <v>0</v>
      </c>
      <c r="E5" s="67">
        <f>男!E5</f>
        <v>0</v>
      </c>
      <c r="F5" s="67" t="str">
        <f>男!F5</f>
        <v>男</v>
      </c>
      <c r="G5" s="67">
        <f>男!G5</f>
        <v>0</v>
      </c>
      <c r="H5" s="67">
        <f>男!H5</f>
        <v>0</v>
      </c>
      <c r="I5" s="67" t="str">
        <f>男!I5</f>
        <v>北海道</v>
      </c>
      <c r="J5" s="67">
        <f>男!J5</f>
        <v>0</v>
      </c>
      <c r="K5" s="67" t="str">
        <f>男!K5</f>
        <v>（例）道央ｸﾗﾌﾞ</v>
      </c>
      <c r="L5" s="67" t="str">
        <f>男!L5</f>
        <v>一般男子</v>
      </c>
      <c r="M5" s="67" t="str">
        <f>男!M5</f>
        <v>ｴﾝﾄﾘｰなし</v>
      </c>
      <c r="N5" s="67">
        <f>男!N5</f>
        <v>0</v>
      </c>
      <c r="O5" s="67">
        <f>男!O5</f>
        <v>0</v>
      </c>
      <c r="P5" s="67">
        <f>男!P5</f>
        <v>0</v>
      </c>
      <c r="Q5" s="67">
        <f>男!Q5</f>
        <v>0</v>
      </c>
      <c r="R5" s="67">
        <f>男!R5</f>
        <v>0</v>
      </c>
      <c r="S5" s="67">
        <f>男!S5</f>
        <v>0</v>
      </c>
      <c r="T5" s="67">
        <f>男!T5</f>
        <v>0</v>
      </c>
      <c r="U5" s="67">
        <f>男!U5</f>
        <v>0</v>
      </c>
      <c r="V5" s="67">
        <f>男!V5</f>
        <v>0</v>
      </c>
      <c r="W5" s="67">
        <f>男!W5</f>
        <v>0</v>
      </c>
    </row>
    <row r="6" spans="1:39">
      <c r="A6" s="67">
        <f>男!A6</f>
        <v>2</v>
      </c>
      <c r="B6" s="67" t="str">
        <f>男!B6</f>
        <v>〇</v>
      </c>
      <c r="C6" s="67">
        <f>男!C6</f>
        <v>0</v>
      </c>
      <c r="D6" s="67">
        <f>男!D6</f>
        <v>0</v>
      </c>
      <c r="E6" s="67">
        <f>男!E6</f>
        <v>0</v>
      </c>
      <c r="F6" s="67" t="str">
        <f>男!F6</f>
        <v>男</v>
      </c>
      <c r="G6" s="67">
        <f>男!G6</f>
        <v>0</v>
      </c>
      <c r="H6" s="67">
        <f>男!H6</f>
        <v>0</v>
      </c>
      <c r="I6" s="67" t="str">
        <f>男!I6</f>
        <v>北海道</v>
      </c>
      <c r="J6" s="67">
        <f>男!J6</f>
        <v>0</v>
      </c>
      <c r="K6" s="67" t="str">
        <f>男!K6</f>
        <v>（例）道央ｸﾗﾌﾞ</v>
      </c>
      <c r="L6" s="67" t="str">
        <f>男!L6</f>
        <v>一般男子</v>
      </c>
      <c r="M6" s="67" t="str">
        <f>男!M6</f>
        <v>ｴﾝﾄﾘｰなし</v>
      </c>
      <c r="N6" s="67">
        <f>男!N6</f>
        <v>0</v>
      </c>
      <c r="O6" s="67">
        <f>男!O6</f>
        <v>0</v>
      </c>
      <c r="P6" s="67">
        <f>男!P6</f>
        <v>0</v>
      </c>
      <c r="Q6" s="67">
        <f>男!Q6</f>
        <v>0</v>
      </c>
      <c r="R6" s="67">
        <f>男!R6</f>
        <v>0</v>
      </c>
      <c r="S6" s="67">
        <f>男!S6</f>
        <v>0</v>
      </c>
      <c r="T6" s="67">
        <f>男!T6</f>
        <v>0</v>
      </c>
      <c r="U6" s="67">
        <f>男!U6</f>
        <v>0</v>
      </c>
      <c r="V6" s="67">
        <f>男!V6</f>
        <v>0</v>
      </c>
      <c r="W6" s="67">
        <f>男!W6</f>
        <v>0</v>
      </c>
    </row>
    <row r="7" spans="1:39">
      <c r="A7" s="67">
        <f>男!A7</f>
        <v>3</v>
      </c>
      <c r="B7" s="67" t="str">
        <f>男!B7</f>
        <v>〇</v>
      </c>
      <c r="C7" s="67">
        <f>男!C7</f>
        <v>0</v>
      </c>
      <c r="D7" s="67">
        <f>男!D7</f>
        <v>0</v>
      </c>
      <c r="E7" s="67">
        <f>男!E7</f>
        <v>0</v>
      </c>
      <c r="F7" s="67" t="str">
        <f>男!F7</f>
        <v>男</v>
      </c>
      <c r="G7" s="67">
        <f>男!G7</f>
        <v>0</v>
      </c>
      <c r="H7" s="67">
        <f>男!H7</f>
        <v>0</v>
      </c>
      <c r="I7" s="67" t="str">
        <f>男!I7</f>
        <v>北海道</v>
      </c>
      <c r="J7" s="67">
        <f>男!J7</f>
        <v>0</v>
      </c>
      <c r="K7" s="67" t="str">
        <f>男!K7</f>
        <v>（例）道央ｸﾗﾌﾞ</v>
      </c>
      <c r="L7" s="67" t="str">
        <f>男!L7</f>
        <v>一般男子</v>
      </c>
      <c r="M7" s="67" t="str">
        <f>男!M7</f>
        <v>ｴﾝﾄﾘｰなし</v>
      </c>
      <c r="N7" s="67">
        <f>男!N7</f>
        <v>0</v>
      </c>
      <c r="O7" s="67">
        <f>男!O7</f>
        <v>0</v>
      </c>
      <c r="P7" s="67">
        <f>男!P7</f>
        <v>0</v>
      </c>
      <c r="Q7" s="67">
        <f>男!Q7</f>
        <v>0</v>
      </c>
      <c r="R7" s="67">
        <f>男!R7</f>
        <v>0</v>
      </c>
      <c r="S7" s="67">
        <f>男!S7</f>
        <v>0</v>
      </c>
      <c r="T7" s="67">
        <f>男!T7</f>
        <v>0</v>
      </c>
      <c r="U7" s="67">
        <f>男!U7</f>
        <v>0</v>
      </c>
      <c r="V7" s="67">
        <f>男!V7</f>
        <v>0</v>
      </c>
      <c r="W7" s="67">
        <f>男!W7</f>
        <v>0</v>
      </c>
    </row>
    <row r="8" spans="1:39">
      <c r="A8" s="67">
        <f>男!A8</f>
        <v>4</v>
      </c>
      <c r="B8" s="67" t="str">
        <f>男!B8</f>
        <v>〇</v>
      </c>
      <c r="C8" s="67">
        <f>男!C8</f>
        <v>0</v>
      </c>
      <c r="D8" s="67">
        <f>男!D8</f>
        <v>0</v>
      </c>
      <c r="E8" s="67">
        <f>男!E8</f>
        <v>0</v>
      </c>
      <c r="F8" s="67" t="str">
        <f>男!F8</f>
        <v>男</v>
      </c>
      <c r="G8" s="67">
        <f>男!G8</f>
        <v>0</v>
      </c>
      <c r="H8" s="67">
        <f>男!H8</f>
        <v>0</v>
      </c>
      <c r="I8" s="67" t="str">
        <f>男!I8</f>
        <v>北海道</v>
      </c>
      <c r="J8" s="67">
        <f>男!J8</f>
        <v>0</v>
      </c>
      <c r="K8" s="67" t="str">
        <f>男!K8</f>
        <v>（例）道央ｸﾗﾌﾞ</v>
      </c>
      <c r="L8" s="67" t="str">
        <f>男!L8</f>
        <v>一般男子</v>
      </c>
      <c r="M8" s="67" t="str">
        <f>男!M8</f>
        <v>ｴﾝﾄﾘｰなし</v>
      </c>
      <c r="N8" s="67">
        <f>男!N8</f>
        <v>0</v>
      </c>
      <c r="O8" s="67">
        <f>男!O8</f>
        <v>0</v>
      </c>
      <c r="P8" s="67">
        <f>男!P8</f>
        <v>0</v>
      </c>
      <c r="Q8" s="67">
        <f>男!Q8</f>
        <v>0</v>
      </c>
      <c r="R8" s="67">
        <f>男!R8</f>
        <v>0</v>
      </c>
      <c r="S8" s="67">
        <f>男!S8</f>
        <v>0</v>
      </c>
      <c r="T8" s="67">
        <f>男!T8</f>
        <v>0</v>
      </c>
      <c r="U8" s="67">
        <f>男!U8</f>
        <v>0</v>
      </c>
      <c r="V8" s="67">
        <f>男!V8</f>
        <v>0</v>
      </c>
      <c r="W8" s="67">
        <f>男!W8</f>
        <v>0</v>
      </c>
    </row>
    <row r="9" spans="1:39">
      <c r="A9" s="67">
        <f>男!A9</f>
        <v>5</v>
      </c>
      <c r="B9" s="67" t="str">
        <f>男!B9</f>
        <v>〇</v>
      </c>
      <c r="C9" s="67">
        <f>男!C9</f>
        <v>0</v>
      </c>
      <c r="D9" s="67">
        <f>男!D9</f>
        <v>0</v>
      </c>
      <c r="E9" s="67">
        <f>男!E9</f>
        <v>0</v>
      </c>
      <c r="F9" s="67" t="str">
        <f>男!F9</f>
        <v>男</v>
      </c>
      <c r="G9" s="67">
        <f>男!G9</f>
        <v>0</v>
      </c>
      <c r="H9" s="67">
        <f>男!H9</f>
        <v>0</v>
      </c>
      <c r="I9" s="67" t="str">
        <f>男!I9</f>
        <v>北海道</v>
      </c>
      <c r="J9" s="67">
        <f>男!J9</f>
        <v>0</v>
      </c>
      <c r="K9" s="67" t="str">
        <f>男!K9</f>
        <v>（例）道央ｸﾗﾌﾞ</v>
      </c>
      <c r="L9" s="67" t="str">
        <f>男!L9</f>
        <v>一般男子</v>
      </c>
      <c r="M9" s="67" t="str">
        <f>男!M9</f>
        <v>ｴﾝﾄﾘｰなし</v>
      </c>
      <c r="N9" s="67">
        <f>男!N9</f>
        <v>0</v>
      </c>
      <c r="O9" s="67">
        <f>男!O9</f>
        <v>0</v>
      </c>
      <c r="P9" s="67">
        <f>男!P9</f>
        <v>0</v>
      </c>
      <c r="Q9" s="67">
        <f>男!Q9</f>
        <v>0</v>
      </c>
      <c r="R9" s="67">
        <f>男!R9</f>
        <v>0</v>
      </c>
      <c r="S9" s="67">
        <f>男!S9</f>
        <v>0</v>
      </c>
      <c r="T9" s="67">
        <f>男!T9</f>
        <v>0</v>
      </c>
      <c r="U9" s="67">
        <f>男!U9</f>
        <v>0</v>
      </c>
      <c r="V9" s="67">
        <f>男!V9</f>
        <v>0</v>
      </c>
      <c r="W9" s="67">
        <f>男!W9</f>
        <v>0</v>
      </c>
      <c r="AM9" s="70"/>
    </row>
    <row r="10" spans="1:39">
      <c r="A10" s="67">
        <f>男!A10</f>
        <v>6</v>
      </c>
      <c r="B10" s="67" t="str">
        <f>男!B10</f>
        <v>〇</v>
      </c>
      <c r="C10" s="67">
        <f>男!C10</f>
        <v>0</v>
      </c>
      <c r="D10" s="67">
        <f>男!D10</f>
        <v>0</v>
      </c>
      <c r="E10" s="67">
        <f>男!E10</f>
        <v>0</v>
      </c>
      <c r="F10" s="67" t="str">
        <f>男!F10</f>
        <v>男</v>
      </c>
      <c r="G10" s="67">
        <f>男!G10</f>
        <v>0</v>
      </c>
      <c r="H10" s="67">
        <f>男!H10</f>
        <v>0</v>
      </c>
      <c r="I10" s="67" t="str">
        <f>男!I10</f>
        <v>北海道</v>
      </c>
      <c r="J10" s="67">
        <f>男!J10</f>
        <v>0</v>
      </c>
      <c r="K10" s="67" t="str">
        <f>男!K10</f>
        <v>（例）道央ｸﾗﾌﾞ</v>
      </c>
      <c r="L10" s="67" t="str">
        <f>男!L10</f>
        <v>一般男子</v>
      </c>
      <c r="M10" s="67" t="str">
        <f>男!M10</f>
        <v>ｴﾝﾄﾘｰなし</v>
      </c>
      <c r="N10" s="67">
        <f>男!N10</f>
        <v>0</v>
      </c>
      <c r="O10" s="67">
        <f>男!O10</f>
        <v>0</v>
      </c>
      <c r="P10" s="67">
        <f>男!P10</f>
        <v>0</v>
      </c>
      <c r="Q10" s="67">
        <f>男!Q10</f>
        <v>0</v>
      </c>
      <c r="R10" s="67">
        <f>男!R10</f>
        <v>0</v>
      </c>
      <c r="S10" s="67">
        <f>男!S10</f>
        <v>0</v>
      </c>
      <c r="T10" s="67">
        <f>男!T10</f>
        <v>0</v>
      </c>
      <c r="U10" s="67">
        <f>男!U10</f>
        <v>0</v>
      </c>
      <c r="V10" s="67">
        <f>男!V10</f>
        <v>0</v>
      </c>
      <c r="W10" s="67">
        <f>男!W10</f>
        <v>0</v>
      </c>
      <c r="AM10" s="70"/>
    </row>
    <row r="11" spans="1:39">
      <c r="A11" s="67">
        <f>男!A11</f>
        <v>7</v>
      </c>
      <c r="B11" s="67" t="str">
        <f>男!B11</f>
        <v>〇</v>
      </c>
      <c r="C11" s="67">
        <f>男!C11</f>
        <v>0</v>
      </c>
      <c r="D11" s="67">
        <f>男!D11</f>
        <v>0</v>
      </c>
      <c r="E11" s="67">
        <f>男!E11</f>
        <v>0</v>
      </c>
      <c r="F11" s="67" t="str">
        <f>男!F11</f>
        <v>男</v>
      </c>
      <c r="G11" s="67">
        <f>男!G11</f>
        <v>0</v>
      </c>
      <c r="H11" s="67">
        <f>男!H11</f>
        <v>0</v>
      </c>
      <c r="I11" s="67" t="str">
        <f>男!I11</f>
        <v>北海道</v>
      </c>
      <c r="J11" s="67">
        <f>男!J11</f>
        <v>0</v>
      </c>
      <c r="K11" s="67" t="str">
        <f>男!K11</f>
        <v>（例）道央ｸﾗﾌﾞ</v>
      </c>
      <c r="L11" s="67" t="str">
        <f>男!L11</f>
        <v>一般男子</v>
      </c>
      <c r="M11" s="67" t="str">
        <f>男!M11</f>
        <v>ｴﾝﾄﾘｰなし</v>
      </c>
      <c r="N11" s="67">
        <f>男!N11</f>
        <v>0</v>
      </c>
      <c r="O11" s="67">
        <f>男!O11</f>
        <v>0</v>
      </c>
      <c r="P11" s="67">
        <f>男!P11</f>
        <v>0</v>
      </c>
      <c r="Q11" s="67">
        <f>男!Q11</f>
        <v>0</v>
      </c>
      <c r="R11" s="67">
        <f>男!R11</f>
        <v>0</v>
      </c>
      <c r="S11" s="67">
        <f>男!S11</f>
        <v>0</v>
      </c>
      <c r="T11" s="67">
        <f>男!T11</f>
        <v>0</v>
      </c>
      <c r="U11" s="67">
        <f>男!U11</f>
        <v>0</v>
      </c>
      <c r="V11" s="67">
        <f>男!V11</f>
        <v>0</v>
      </c>
      <c r="W11" s="67">
        <f>男!W11</f>
        <v>0</v>
      </c>
      <c r="AM11" s="70"/>
    </row>
    <row r="12" spans="1:39">
      <c r="A12" s="67">
        <f>男!A12</f>
        <v>8</v>
      </c>
      <c r="B12" s="67" t="str">
        <f>男!B12</f>
        <v>〇</v>
      </c>
      <c r="C12" s="67">
        <f>男!C12</f>
        <v>0</v>
      </c>
      <c r="D12" s="67">
        <f>男!D12</f>
        <v>0</v>
      </c>
      <c r="E12" s="67">
        <f>男!E12</f>
        <v>0</v>
      </c>
      <c r="F12" s="67" t="str">
        <f>男!F12</f>
        <v>男</v>
      </c>
      <c r="G12" s="67">
        <f>男!G12</f>
        <v>0</v>
      </c>
      <c r="H12" s="67">
        <f>男!H12</f>
        <v>0</v>
      </c>
      <c r="I12" s="67" t="str">
        <f>男!I12</f>
        <v>北海道</v>
      </c>
      <c r="J12" s="67">
        <f>男!J12</f>
        <v>0</v>
      </c>
      <c r="K12" s="67" t="str">
        <f>男!K12</f>
        <v>（例）道央ｸﾗﾌﾞ</v>
      </c>
      <c r="L12" s="67" t="str">
        <f>男!L12</f>
        <v>一般男子</v>
      </c>
      <c r="M12" s="67" t="str">
        <f>男!M12</f>
        <v>ｴﾝﾄﾘｰなし</v>
      </c>
      <c r="N12" s="67">
        <f>男!N12</f>
        <v>0</v>
      </c>
      <c r="O12" s="67">
        <f>男!O12</f>
        <v>0</v>
      </c>
      <c r="P12" s="67">
        <f>男!P12</f>
        <v>0</v>
      </c>
      <c r="Q12" s="67">
        <f>男!Q12</f>
        <v>0</v>
      </c>
      <c r="R12" s="67">
        <f>男!R12</f>
        <v>0</v>
      </c>
      <c r="S12" s="67">
        <f>男!S12</f>
        <v>0</v>
      </c>
      <c r="T12" s="67">
        <f>男!T12</f>
        <v>0</v>
      </c>
      <c r="U12" s="67">
        <f>男!U12</f>
        <v>0</v>
      </c>
      <c r="V12" s="67">
        <f>男!V12</f>
        <v>0</v>
      </c>
      <c r="W12" s="67">
        <f>男!W12</f>
        <v>0</v>
      </c>
    </row>
    <row r="13" spans="1:39">
      <c r="A13" s="67">
        <f>男!A13</f>
        <v>9</v>
      </c>
      <c r="B13" s="67" t="str">
        <f>男!B13</f>
        <v>〇</v>
      </c>
      <c r="C13" s="67">
        <f>男!C13</f>
        <v>0</v>
      </c>
      <c r="D13" s="67">
        <f>男!D13</f>
        <v>0</v>
      </c>
      <c r="E13" s="67">
        <f>男!E13</f>
        <v>0</v>
      </c>
      <c r="F13" s="67" t="str">
        <f>男!F13</f>
        <v>男</v>
      </c>
      <c r="G13" s="67">
        <f>男!G13</f>
        <v>0</v>
      </c>
      <c r="H13" s="67">
        <f>男!H13</f>
        <v>0</v>
      </c>
      <c r="I13" s="67" t="str">
        <f>男!I13</f>
        <v>北海道</v>
      </c>
      <c r="J13" s="67">
        <f>男!J13</f>
        <v>0</v>
      </c>
      <c r="K13" s="67" t="str">
        <f>男!K13</f>
        <v>（例）道央ｸﾗﾌﾞ</v>
      </c>
      <c r="L13" s="67" t="str">
        <f>男!L13</f>
        <v>一般男子</v>
      </c>
      <c r="M13" s="67" t="str">
        <f>男!M13</f>
        <v>ｴﾝﾄﾘｰなし</v>
      </c>
      <c r="N13" s="67">
        <f>男!N13</f>
        <v>0</v>
      </c>
      <c r="O13" s="67">
        <f>男!O13</f>
        <v>0</v>
      </c>
      <c r="P13" s="67">
        <f>男!P13</f>
        <v>0</v>
      </c>
      <c r="Q13" s="67">
        <f>男!Q13</f>
        <v>0</v>
      </c>
      <c r="R13" s="67">
        <f>男!R13</f>
        <v>0</v>
      </c>
      <c r="S13" s="67">
        <f>男!S13</f>
        <v>0</v>
      </c>
      <c r="T13" s="67">
        <f>男!T13</f>
        <v>0</v>
      </c>
      <c r="U13" s="67">
        <f>男!U13</f>
        <v>0</v>
      </c>
      <c r="V13" s="67">
        <f>男!V13</f>
        <v>0</v>
      </c>
      <c r="W13" s="67">
        <f>男!W13</f>
        <v>0</v>
      </c>
    </row>
    <row r="14" spans="1:39">
      <c r="A14" s="67">
        <f>男!A14</f>
        <v>10</v>
      </c>
      <c r="B14" s="67" t="str">
        <f>男!B14</f>
        <v>〇</v>
      </c>
      <c r="C14" s="67">
        <f>男!C14</f>
        <v>0</v>
      </c>
      <c r="D14" s="67">
        <f>男!D14</f>
        <v>0</v>
      </c>
      <c r="E14" s="67">
        <f>男!E14</f>
        <v>0</v>
      </c>
      <c r="F14" s="67" t="str">
        <f>男!F14</f>
        <v>男</v>
      </c>
      <c r="G14" s="67">
        <f>男!G14</f>
        <v>0</v>
      </c>
      <c r="H14" s="67">
        <f>男!H14</f>
        <v>0</v>
      </c>
      <c r="I14" s="67" t="str">
        <f>男!I14</f>
        <v>北海道</v>
      </c>
      <c r="J14" s="67">
        <f>男!J14</f>
        <v>0</v>
      </c>
      <c r="K14" s="67" t="str">
        <f>男!K14</f>
        <v>（例）道央ｸﾗﾌﾞ</v>
      </c>
      <c r="L14" s="67" t="str">
        <f>男!L14</f>
        <v>一般男子</v>
      </c>
      <c r="M14" s="67" t="str">
        <f>男!M14</f>
        <v>ｴﾝﾄﾘｰなし</v>
      </c>
      <c r="N14" s="67">
        <f>男!N14</f>
        <v>0</v>
      </c>
      <c r="O14" s="67">
        <f>男!O14</f>
        <v>0</v>
      </c>
      <c r="P14" s="67">
        <f>男!P14</f>
        <v>0</v>
      </c>
      <c r="Q14" s="67">
        <f>男!Q14</f>
        <v>0</v>
      </c>
      <c r="R14" s="67">
        <f>男!R14</f>
        <v>0</v>
      </c>
      <c r="S14" s="67">
        <f>男!S14</f>
        <v>0</v>
      </c>
      <c r="T14" s="67">
        <f>男!T14</f>
        <v>0</v>
      </c>
      <c r="U14" s="67">
        <f>男!U14</f>
        <v>0</v>
      </c>
      <c r="V14" s="67">
        <f>男!V14</f>
        <v>0</v>
      </c>
      <c r="W14" s="67">
        <f>男!W14</f>
        <v>0</v>
      </c>
    </row>
    <row r="15" spans="1:39">
      <c r="A15" s="67">
        <f>男!A15</f>
        <v>11</v>
      </c>
      <c r="B15" s="67" t="str">
        <f>男!B15</f>
        <v>〇</v>
      </c>
      <c r="C15" s="67">
        <f>男!C15</f>
        <v>0</v>
      </c>
      <c r="D15" s="67">
        <f>男!D15</f>
        <v>0</v>
      </c>
      <c r="E15" s="67">
        <f>男!E15</f>
        <v>0</v>
      </c>
      <c r="F15" s="67" t="str">
        <f>男!F15</f>
        <v>男</v>
      </c>
      <c r="G15" s="67">
        <f>男!G15</f>
        <v>0</v>
      </c>
      <c r="H15" s="67">
        <f>男!H15</f>
        <v>0</v>
      </c>
      <c r="I15" s="67" t="str">
        <f>男!I15</f>
        <v>北海道</v>
      </c>
      <c r="J15" s="67">
        <f>男!J15</f>
        <v>0</v>
      </c>
      <c r="K15" s="67" t="str">
        <f>男!K15</f>
        <v>（例）道央ｸﾗﾌﾞ</v>
      </c>
      <c r="L15" s="67" t="str">
        <f>男!L15</f>
        <v>一般男子</v>
      </c>
      <c r="M15" s="67" t="str">
        <f>男!M15</f>
        <v>ｴﾝﾄﾘｰなし</v>
      </c>
      <c r="N15" s="67">
        <f>男!N15</f>
        <v>0</v>
      </c>
      <c r="O15" s="67">
        <f>男!O15</f>
        <v>0</v>
      </c>
      <c r="P15" s="67">
        <f>男!P15</f>
        <v>0</v>
      </c>
      <c r="Q15" s="67">
        <f>男!Q15</f>
        <v>0</v>
      </c>
      <c r="R15" s="67">
        <f>男!R15</f>
        <v>0</v>
      </c>
      <c r="S15" s="67">
        <f>男!S15</f>
        <v>0</v>
      </c>
      <c r="T15" s="67">
        <f>男!T15</f>
        <v>0</v>
      </c>
      <c r="U15" s="67">
        <f>男!U15</f>
        <v>0</v>
      </c>
      <c r="V15" s="67">
        <f>男!V15</f>
        <v>0</v>
      </c>
      <c r="W15" s="67">
        <f>男!W15</f>
        <v>0</v>
      </c>
    </row>
    <row r="16" spans="1:39">
      <c r="A16" s="67">
        <f>男!A16</f>
        <v>12</v>
      </c>
      <c r="B16" s="67" t="str">
        <f>男!B16</f>
        <v>〇</v>
      </c>
      <c r="C16" s="67">
        <f>男!C16</f>
        <v>0</v>
      </c>
      <c r="D16" s="67">
        <f>男!D16</f>
        <v>0</v>
      </c>
      <c r="E16" s="67">
        <f>男!E16</f>
        <v>0</v>
      </c>
      <c r="F16" s="67" t="str">
        <f>男!F16</f>
        <v>男</v>
      </c>
      <c r="G16" s="67">
        <f>男!G16</f>
        <v>0</v>
      </c>
      <c r="H16" s="67">
        <f>男!H16</f>
        <v>0</v>
      </c>
      <c r="I16" s="67" t="str">
        <f>男!I16</f>
        <v>北海道</v>
      </c>
      <c r="J16" s="67">
        <f>男!J16</f>
        <v>0</v>
      </c>
      <c r="K16" s="67" t="str">
        <f>男!K16</f>
        <v>（例）道央ｸﾗﾌﾞ</v>
      </c>
      <c r="L16" s="67" t="str">
        <f>男!L16</f>
        <v>一般男子</v>
      </c>
      <c r="M16" s="67" t="str">
        <f>男!M16</f>
        <v>ｴﾝﾄﾘｰなし</v>
      </c>
      <c r="N16" s="67">
        <f>男!N16</f>
        <v>0</v>
      </c>
      <c r="O16" s="67">
        <f>男!O16</f>
        <v>0</v>
      </c>
      <c r="P16" s="67">
        <f>男!P16</f>
        <v>0</v>
      </c>
      <c r="Q16" s="67">
        <f>男!Q16</f>
        <v>0</v>
      </c>
      <c r="R16" s="67">
        <f>男!R16</f>
        <v>0</v>
      </c>
      <c r="S16" s="67">
        <f>男!S16</f>
        <v>0</v>
      </c>
      <c r="T16" s="67">
        <f>男!T16</f>
        <v>0</v>
      </c>
      <c r="U16" s="67">
        <f>男!U16</f>
        <v>0</v>
      </c>
      <c r="V16" s="67">
        <f>男!V16</f>
        <v>0</v>
      </c>
      <c r="W16" s="67">
        <f>男!W16</f>
        <v>0</v>
      </c>
    </row>
    <row r="17" spans="1:35">
      <c r="A17" s="67">
        <f>男!A17</f>
        <v>13</v>
      </c>
      <c r="B17" s="67" t="str">
        <f>男!B17</f>
        <v>〇</v>
      </c>
      <c r="C17" s="67">
        <f>男!C17</f>
        <v>0</v>
      </c>
      <c r="D17" s="67">
        <f>男!D17</f>
        <v>0</v>
      </c>
      <c r="E17" s="67">
        <f>男!E17</f>
        <v>0</v>
      </c>
      <c r="F17" s="67" t="str">
        <f>男!F17</f>
        <v>男</v>
      </c>
      <c r="G17" s="67">
        <f>男!G17</f>
        <v>0</v>
      </c>
      <c r="H17" s="67">
        <f>男!H17</f>
        <v>0</v>
      </c>
      <c r="I17" s="67" t="str">
        <f>男!I17</f>
        <v>北海道</v>
      </c>
      <c r="J17" s="67">
        <f>男!J17</f>
        <v>0</v>
      </c>
      <c r="K17" s="67" t="str">
        <f>男!K17</f>
        <v>（例）道央ｸﾗﾌﾞ</v>
      </c>
      <c r="L17" s="67" t="str">
        <f>男!L17</f>
        <v>一般男子</v>
      </c>
      <c r="M17" s="67" t="str">
        <f>男!M17</f>
        <v>ｴﾝﾄﾘｰなし</v>
      </c>
      <c r="N17" s="67">
        <f>男!N17</f>
        <v>0</v>
      </c>
      <c r="O17" s="67">
        <f>男!O17</f>
        <v>0</v>
      </c>
      <c r="P17" s="67">
        <f>男!P17</f>
        <v>0</v>
      </c>
      <c r="Q17" s="67">
        <f>男!Q17</f>
        <v>0</v>
      </c>
      <c r="R17" s="67">
        <f>男!R17</f>
        <v>0</v>
      </c>
      <c r="S17" s="67">
        <f>男!S17</f>
        <v>0</v>
      </c>
      <c r="T17" s="67">
        <f>男!T17</f>
        <v>0</v>
      </c>
      <c r="U17" s="67">
        <f>男!U17</f>
        <v>0</v>
      </c>
      <c r="V17" s="67">
        <f>男!V17</f>
        <v>0</v>
      </c>
      <c r="W17" s="67">
        <f>男!W17</f>
        <v>0</v>
      </c>
    </row>
    <row r="18" spans="1:35">
      <c r="A18" s="67">
        <f>男!A18</f>
        <v>14</v>
      </c>
      <c r="B18" s="67" t="str">
        <f>男!B18</f>
        <v>〇</v>
      </c>
      <c r="C18" s="67">
        <f>男!C18</f>
        <v>0</v>
      </c>
      <c r="D18" s="67">
        <f>男!D18</f>
        <v>0</v>
      </c>
      <c r="E18" s="67">
        <f>男!E18</f>
        <v>0</v>
      </c>
      <c r="F18" s="67" t="str">
        <f>男!F18</f>
        <v>男</v>
      </c>
      <c r="G18" s="67">
        <f>男!G18</f>
        <v>0</v>
      </c>
      <c r="H18" s="67">
        <f>男!H18</f>
        <v>0</v>
      </c>
      <c r="I18" s="67" t="str">
        <f>男!I18</f>
        <v>北海道</v>
      </c>
      <c r="J18" s="67">
        <f>男!J18</f>
        <v>0</v>
      </c>
      <c r="K18" s="67" t="str">
        <f>男!K18</f>
        <v>（例）道央ｸﾗﾌﾞ</v>
      </c>
      <c r="L18" s="67" t="str">
        <f>男!L18</f>
        <v>一般男子</v>
      </c>
      <c r="M18" s="67" t="str">
        <f>男!M18</f>
        <v>ｴﾝﾄﾘｰなし</v>
      </c>
      <c r="N18" s="67">
        <f>男!N18</f>
        <v>0</v>
      </c>
      <c r="O18" s="67">
        <f>男!O18</f>
        <v>0</v>
      </c>
      <c r="P18" s="67">
        <f>男!P18</f>
        <v>0</v>
      </c>
      <c r="Q18" s="67">
        <f>男!Q18</f>
        <v>0</v>
      </c>
      <c r="R18" s="67">
        <f>男!R18</f>
        <v>0</v>
      </c>
      <c r="S18" s="67">
        <f>男!S18</f>
        <v>0</v>
      </c>
      <c r="T18" s="67">
        <f>男!T18</f>
        <v>0</v>
      </c>
      <c r="U18" s="67">
        <f>男!U18</f>
        <v>0</v>
      </c>
      <c r="V18" s="67">
        <f>男!V18</f>
        <v>0</v>
      </c>
      <c r="W18" s="67">
        <f>男!W18</f>
        <v>0</v>
      </c>
      <c r="AE18" s="69"/>
      <c r="AF18" s="70"/>
      <c r="AI18" s="71"/>
    </row>
    <row r="19" spans="1:35">
      <c r="A19" s="67">
        <f>男!A19</f>
        <v>15</v>
      </c>
      <c r="B19" s="67" t="str">
        <f>男!B19</f>
        <v>〇</v>
      </c>
      <c r="C19" s="67">
        <f>男!C19</f>
        <v>0</v>
      </c>
      <c r="D19" s="67">
        <f>男!D19</f>
        <v>0</v>
      </c>
      <c r="E19" s="67">
        <f>男!E19</f>
        <v>0</v>
      </c>
      <c r="F19" s="67" t="str">
        <f>男!F19</f>
        <v>男</v>
      </c>
      <c r="G19" s="67">
        <f>男!G19</f>
        <v>0</v>
      </c>
      <c r="H19" s="67">
        <f>男!H19</f>
        <v>0</v>
      </c>
      <c r="I19" s="67" t="str">
        <f>男!I19</f>
        <v>北海道</v>
      </c>
      <c r="J19" s="67">
        <f>男!J19</f>
        <v>0</v>
      </c>
      <c r="K19" s="67" t="str">
        <f>男!K19</f>
        <v>（例）道央ｸﾗﾌﾞ</v>
      </c>
      <c r="L19" s="67" t="str">
        <f>男!L19</f>
        <v>一般男子</v>
      </c>
      <c r="M19" s="67" t="str">
        <f>男!M19</f>
        <v>ｴﾝﾄﾘｰなし</v>
      </c>
      <c r="N19" s="67">
        <f>男!N19</f>
        <v>0</v>
      </c>
      <c r="O19" s="67">
        <f>男!O19</f>
        <v>0</v>
      </c>
      <c r="P19" s="67">
        <f>男!P19</f>
        <v>0</v>
      </c>
      <c r="Q19" s="67">
        <f>男!Q19</f>
        <v>0</v>
      </c>
      <c r="R19" s="67">
        <f>男!R19</f>
        <v>0</v>
      </c>
      <c r="S19" s="67">
        <f>男!S19</f>
        <v>0</v>
      </c>
      <c r="T19" s="67">
        <f>男!T19</f>
        <v>0</v>
      </c>
      <c r="U19" s="67">
        <f>男!U19</f>
        <v>0</v>
      </c>
      <c r="V19" s="67">
        <f>男!V19</f>
        <v>0</v>
      </c>
      <c r="W19" s="67">
        <f>男!W19</f>
        <v>0</v>
      </c>
      <c r="AE19" s="69"/>
      <c r="AF19" s="70"/>
      <c r="AI19" s="71"/>
    </row>
    <row r="20" spans="1:35">
      <c r="A20" s="67">
        <f>男!A20</f>
        <v>16</v>
      </c>
      <c r="B20" s="67" t="str">
        <f>男!B20</f>
        <v>〇</v>
      </c>
      <c r="C20" s="67">
        <f>男!C20</f>
        <v>0</v>
      </c>
      <c r="D20" s="67">
        <f>男!D20</f>
        <v>0</v>
      </c>
      <c r="E20" s="67">
        <f>男!E20</f>
        <v>0</v>
      </c>
      <c r="F20" s="67" t="str">
        <f>男!F20</f>
        <v>男</v>
      </c>
      <c r="G20" s="67">
        <f>男!G20</f>
        <v>0</v>
      </c>
      <c r="H20" s="67">
        <f>男!H20</f>
        <v>0</v>
      </c>
      <c r="I20" s="67" t="str">
        <f>男!I20</f>
        <v>北海道</v>
      </c>
      <c r="J20" s="67">
        <f>男!J20</f>
        <v>0</v>
      </c>
      <c r="K20" s="67" t="str">
        <f>男!K20</f>
        <v>（例）道央ｸﾗﾌﾞ</v>
      </c>
      <c r="L20" s="67" t="str">
        <f>男!L20</f>
        <v>一般男子</v>
      </c>
      <c r="M20" s="67" t="str">
        <f>男!M20</f>
        <v>ｴﾝﾄﾘｰなし</v>
      </c>
      <c r="N20" s="67">
        <f>男!N20</f>
        <v>0</v>
      </c>
      <c r="O20" s="67">
        <f>男!O20</f>
        <v>0</v>
      </c>
      <c r="P20" s="67">
        <f>男!P20</f>
        <v>0</v>
      </c>
      <c r="Q20" s="67">
        <f>男!Q20</f>
        <v>0</v>
      </c>
      <c r="R20" s="67">
        <f>男!R20</f>
        <v>0</v>
      </c>
      <c r="S20" s="67">
        <f>男!S20</f>
        <v>0</v>
      </c>
      <c r="T20" s="67">
        <f>男!T20</f>
        <v>0</v>
      </c>
      <c r="U20" s="67">
        <f>男!U20</f>
        <v>0</v>
      </c>
      <c r="V20" s="67">
        <f>男!V20</f>
        <v>0</v>
      </c>
      <c r="W20" s="67">
        <f>男!W20</f>
        <v>0</v>
      </c>
      <c r="AE20" s="69"/>
      <c r="AF20" s="70"/>
      <c r="AI20" s="71"/>
    </row>
    <row r="21" spans="1:35">
      <c r="A21" s="67">
        <f>男!A21</f>
        <v>17</v>
      </c>
      <c r="B21" s="67" t="str">
        <f>男!B21</f>
        <v>〇</v>
      </c>
      <c r="C21" s="67">
        <f>男!C21</f>
        <v>0</v>
      </c>
      <c r="D21" s="67">
        <f>男!D21</f>
        <v>0</v>
      </c>
      <c r="E21" s="67">
        <f>男!E21</f>
        <v>0</v>
      </c>
      <c r="F21" s="67" t="str">
        <f>男!F21</f>
        <v>男</v>
      </c>
      <c r="G21" s="67">
        <f>男!G21</f>
        <v>0</v>
      </c>
      <c r="H21" s="67">
        <f>男!H21</f>
        <v>0</v>
      </c>
      <c r="I21" s="67" t="str">
        <f>男!I21</f>
        <v>北海道</v>
      </c>
      <c r="J21" s="67">
        <f>男!J21</f>
        <v>0</v>
      </c>
      <c r="K21" s="67" t="str">
        <f>男!K21</f>
        <v>（例）道央ｸﾗﾌﾞ</v>
      </c>
      <c r="L21" s="67" t="str">
        <f>男!L21</f>
        <v>一般男子</v>
      </c>
      <c r="M21" s="67" t="str">
        <f>男!M21</f>
        <v>ｴﾝﾄﾘｰなし</v>
      </c>
      <c r="N21" s="67">
        <f>男!N21</f>
        <v>0</v>
      </c>
      <c r="O21" s="67">
        <f>男!O21</f>
        <v>0</v>
      </c>
      <c r="P21" s="67">
        <f>男!P21</f>
        <v>0</v>
      </c>
      <c r="Q21" s="67">
        <f>男!Q21</f>
        <v>0</v>
      </c>
      <c r="R21" s="67">
        <f>男!R21</f>
        <v>0</v>
      </c>
      <c r="S21" s="67">
        <f>男!S21</f>
        <v>0</v>
      </c>
      <c r="T21" s="67">
        <f>男!T21</f>
        <v>0</v>
      </c>
      <c r="U21" s="67">
        <f>男!U21</f>
        <v>0</v>
      </c>
      <c r="V21" s="67">
        <f>男!V21</f>
        <v>0</v>
      </c>
      <c r="W21" s="67">
        <f>男!W21</f>
        <v>0</v>
      </c>
      <c r="AE21" s="69"/>
      <c r="AF21" s="70"/>
      <c r="AI21" s="71"/>
    </row>
    <row r="22" spans="1:35">
      <c r="A22" s="67">
        <f>男!A22</f>
        <v>18</v>
      </c>
      <c r="B22" s="67" t="str">
        <f>男!B22</f>
        <v>〇</v>
      </c>
      <c r="C22" s="67">
        <f>男!C22</f>
        <v>0</v>
      </c>
      <c r="D22" s="67">
        <f>男!D22</f>
        <v>0</v>
      </c>
      <c r="E22" s="67">
        <f>男!E22</f>
        <v>0</v>
      </c>
      <c r="F22" s="67" t="str">
        <f>男!F22</f>
        <v>男</v>
      </c>
      <c r="G22" s="67">
        <f>男!G22</f>
        <v>0</v>
      </c>
      <c r="H22" s="67">
        <f>男!H22</f>
        <v>0</v>
      </c>
      <c r="I22" s="67" t="str">
        <f>男!I22</f>
        <v>北海道</v>
      </c>
      <c r="J22" s="67">
        <f>男!J22</f>
        <v>0</v>
      </c>
      <c r="K22" s="67" t="str">
        <f>男!K22</f>
        <v>（例）道央ｸﾗﾌﾞ</v>
      </c>
      <c r="L22" s="67" t="str">
        <f>男!L22</f>
        <v>一般男子</v>
      </c>
      <c r="M22" s="67" t="str">
        <f>男!M22</f>
        <v>ｴﾝﾄﾘｰなし</v>
      </c>
      <c r="N22" s="67">
        <f>男!N22</f>
        <v>0</v>
      </c>
      <c r="O22" s="67">
        <f>男!O22</f>
        <v>0</v>
      </c>
      <c r="P22" s="67">
        <f>男!P22</f>
        <v>0</v>
      </c>
      <c r="Q22" s="67">
        <f>男!Q22</f>
        <v>0</v>
      </c>
      <c r="R22" s="67">
        <f>男!R22</f>
        <v>0</v>
      </c>
      <c r="S22" s="67">
        <f>男!S22</f>
        <v>0</v>
      </c>
      <c r="T22" s="67">
        <f>男!T22</f>
        <v>0</v>
      </c>
      <c r="U22" s="67">
        <f>男!U22</f>
        <v>0</v>
      </c>
      <c r="V22" s="67">
        <f>男!V22</f>
        <v>0</v>
      </c>
      <c r="W22" s="67">
        <f>男!W22</f>
        <v>0</v>
      </c>
      <c r="AE22" s="69"/>
      <c r="AF22" s="70"/>
      <c r="AI22" s="71"/>
    </row>
    <row r="23" spans="1:35">
      <c r="A23" s="67">
        <f>男!A23</f>
        <v>19</v>
      </c>
      <c r="B23" s="67" t="str">
        <f>男!B23</f>
        <v>〇</v>
      </c>
      <c r="C23" s="67">
        <f>男!C23</f>
        <v>0</v>
      </c>
      <c r="D23" s="67">
        <f>男!D23</f>
        <v>0</v>
      </c>
      <c r="E23" s="67">
        <f>男!E23</f>
        <v>0</v>
      </c>
      <c r="F23" s="67" t="str">
        <f>男!F23</f>
        <v>男</v>
      </c>
      <c r="G23" s="67">
        <f>男!G23</f>
        <v>0</v>
      </c>
      <c r="H23" s="67">
        <f>男!H23</f>
        <v>0</v>
      </c>
      <c r="I23" s="67" t="str">
        <f>男!I23</f>
        <v>北海道</v>
      </c>
      <c r="J23" s="67">
        <f>男!J23</f>
        <v>0</v>
      </c>
      <c r="K23" s="67" t="str">
        <f>男!K23</f>
        <v>（例）道央ｸﾗﾌﾞ</v>
      </c>
      <c r="L23" s="67" t="str">
        <f>男!L23</f>
        <v>一般男子</v>
      </c>
      <c r="M23" s="67" t="str">
        <f>男!M23</f>
        <v>ｴﾝﾄﾘｰなし</v>
      </c>
      <c r="N23" s="67">
        <f>男!N23</f>
        <v>0</v>
      </c>
      <c r="O23" s="67">
        <f>男!O23</f>
        <v>0</v>
      </c>
      <c r="P23" s="67">
        <f>男!P23</f>
        <v>0</v>
      </c>
      <c r="Q23" s="67">
        <f>男!Q23</f>
        <v>0</v>
      </c>
      <c r="R23" s="67">
        <f>男!R23</f>
        <v>0</v>
      </c>
      <c r="S23" s="67">
        <f>男!S23</f>
        <v>0</v>
      </c>
      <c r="T23" s="67">
        <f>男!T23</f>
        <v>0</v>
      </c>
      <c r="U23" s="67">
        <f>男!U23</f>
        <v>0</v>
      </c>
      <c r="V23" s="67">
        <f>男!V23</f>
        <v>0</v>
      </c>
      <c r="W23" s="67">
        <f>男!W23</f>
        <v>0</v>
      </c>
      <c r="AE23" s="69"/>
      <c r="AF23" s="70"/>
      <c r="AI23" s="71"/>
    </row>
    <row r="24" spans="1:35">
      <c r="A24" s="67">
        <f>男!A24</f>
        <v>20</v>
      </c>
      <c r="B24" s="67" t="str">
        <f>男!B24</f>
        <v>〇</v>
      </c>
      <c r="C24" s="67">
        <f>男!C24</f>
        <v>0</v>
      </c>
      <c r="D24" s="67">
        <f>男!D24</f>
        <v>0</v>
      </c>
      <c r="E24" s="67">
        <f>男!E24</f>
        <v>0</v>
      </c>
      <c r="F24" s="67" t="str">
        <f>男!F24</f>
        <v>男</v>
      </c>
      <c r="G24" s="67">
        <f>男!G24</f>
        <v>0</v>
      </c>
      <c r="H24" s="67">
        <f>男!H24</f>
        <v>0</v>
      </c>
      <c r="I24" s="67" t="str">
        <f>男!I24</f>
        <v>北海道</v>
      </c>
      <c r="J24" s="67">
        <f>男!J24</f>
        <v>0</v>
      </c>
      <c r="K24" s="67" t="str">
        <f>男!K24</f>
        <v>（例）道央ｸﾗﾌﾞ</v>
      </c>
      <c r="L24" s="67" t="str">
        <f>男!L24</f>
        <v>一般男子</v>
      </c>
      <c r="M24" s="67" t="str">
        <f>男!M24</f>
        <v>ｴﾝﾄﾘｰなし</v>
      </c>
      <c r="N24" s="67">
        <f>男!N24</f>
        <v>0</v>
      </c>
      <c r="O24" s="67">
        <f>男!O24</f>
        <v>0</v>
      </c>
      <c r="P24" s="67">
        <f>男!P24</f>
        <v>0</v>
      </c>
      <c r="Q24" s="67">
        <f>男!Q24</f>
        <v>0</v>
      </c>
      <c r="R24" s="67">
        <f>男!R24</f>
        <v>0</v>
      </c>
      <c r="S24" s="67">
        <f>男!S24</f>
        <v>0</v>
      </c>
      <c r="T24" s="67">
        <f>男!T24</f>
        <v>0</v>
      </c>
      <c r="U24" s="67">
        <f>男!U24</f>
        <v>0</v>
      </c>
      <c r="V24" s="67">
        <f>男!V24</f>
        <v>0</v>
      </c>
      <c r="W24" s="67">
        <f>男!W24</f>
        <v>0</v>
      </c>
      <c r="AE24" s="69"/>
      <c r="AF24" s="70"/>
      <c r="AI24" s="71"/>
    </row>
    <row r="25" spans="1:35">
      <c r="A25" s="67">
        <f>男!A25</f>
        <v>21</v>
      </c>
      <c r="B25" s="67" t="str">
        <f>男!B25</f>
        <v>〇</v>
      </c>
      <c r="C25" s="67">
        <f>男!C25</f>
        <v>0</v>
      </c>
      <c r="D25" s="67">
        <f>男!D25</f>
        <v>0</v>
      </c>
      <c r="E25" s="67">
        <f>男!E25</f>
        <v>0</v>
      </c>
      <c r="F25" s="67" t="str">
        <f>男!F25</f>
        <v>男</v>
      </c>
      <c r="G25" s="67">
        <f>男!G25</f>
        <v>0</v>
      </c>
      <c r="H25" s="67">
        <f>男!H25</f>
        <v>0</v>
      </c>
      <c r="I25" s="67" t="str">
        <f>男!I25</f>
        <v>北海道</v>
      </c>
      <c r="J25" s="67">
        <f>男!J25</f>
        <v>0</v>
      </c>
      <c r="K25" s="67" t="str">
        <f>男!K25</f>
        <v>（例）道央ｸﾗﾌﾞ</v>
      </c>
      <c r="L25" s="67" t="str">
        <f>男!L25</f>
        <v>一般男子</v>
      </c>
      <c r="M25" s="67" t="str">
        <f>男!M25</f>
        <v>ｴﾝﾄﾘｰなし</v>
      </c>
      <c r="N25" s="67">
        <f>男!N25</f>
        <v>0</v>
      </c>
      <c r="O25" s="67">
        <f>男!O25</f>
        <v>0</v>
      </c>
      <c r="P25" s="67">
        <f>男!P25</f>
        <v>0</v>
      </c>
      <c r="Q25" s="67">
        <f>男!Q25</f>
        <v>0</v>
      </c>
      <c r="R25" s="67">
        <f>男!R25</f>
        <v>0</v>
      </c>
      <c r="S25" s="67">
        <f>男!S25</f>
        <v>0</v>
      </c>
      <c r="T25" s="67">
        <f>男!T25</f>
        <v>0</v>
      </c>
      <c r="U25" s="67">
        <f>男!U25</f>
        <v>0</v>
      </c>
      <c r="V25" s="67">
        <f>男!V25</f>
        <v>0</v>
      </c>
      <c r="W25" s="67">
        <f>男!W25</f>
        <v>0</v>
      </c>
      <c r="AE25" s="69"/>
      <c r="AF25" s="70"/>
      <c r="AI25" s="71"/>
    </row>
    <row r="26" spans="1:35">
      <c r="A26" s="67">
        <f>男!A26</f>
        <v>22</v>
      </c>
      <c r="B26" s="67" t="str">
        <f>男!B26</f>
        <v>〇</v>
      </c>
      <c r="C26" s="67">
        <f>男!C26</f>
        <v>0</v>
      </c>
      <c r="D26" s="67">
        <f>男!D26</f>
        <v>0</v>
      </c>
      <c r="E26" s="67">
        <f>男!E26</f>
        <v>0</v>
      </c>
      <c r="F26" s="67" t="str">
        <f>男!F26</f>
        <v>男</v>
      </c>
      <c r="G26" s="67">
        <f>男!G26</f>
        <v>0</v>
      </c>
      <c r="H26" s="67">
        <f>男!H26</f>
        <v>0</v>
      </c>
      <c r="I26" s="67" t="str">
        <f>男!I26</f>
        <v>北海道</v>
      </c>
      <c r="J26" s="67">
        <f>男!J26</f>
        <v>0</v>
      </c>
      <c r="K26" s="67" t="str">
        <f>男!K26</f>
        <v>（例）道央ｸﾗﾌﾞ</v>
      </c>
      <c r="L26" s="67" t="str">
        <f>男!L26</f>
        <v>一般男子</v>
      </c>
      <c r="M26" s="67" t="str">
        <f>男!M26</f>
        <v>ｴﾝﾄﾘｰなし</v>
      </c>
      <c r="N26" s="67">
        <f>男!N26</f>
        <v>0</v>
      </c>
      <c r="O26" s="67">
        <f>男!O26</f>
        <v>0</v>
      </c>
      <c r="P26" s="67">
        <f>男!P26</f>
        <v>0</v>
      </c>
      <c r="Q26" s="67">
        <f>男!Q26</f>
        <v>0</v>
      </c>
      <c r="R26" s="67">
        <f>男!R26</f>
        <v>0</v>
      </c>
      <c r="S26" s="67">
        <f>男!S26</f>
        <v>0</v>
      </c>
      <c r="T26" s="67">
        <f>男!T26</f>
        <v>0</v>
      </c>
      <c r="U26" s="67">
        <f>男!U26</f>
        <v>0</v>
      </c>
      <c r="V26" s="67">
        <f>男!V26</f>
        <v>0</v>
      </c>
      <c r="W26" s="67">
        <f>男!W26</f>
        <v>0</v>
      </c>
      <c r="AE26" s="69"/>
      <c r="AF26" s="70"/>
      <c r="AI26" s="71"/>
    </row>
    <row r="27" spans="1:35">
      <c r="A27" s="67">
        <f>男!A27</f>
        <v>23</v>
      </c>
      <c r="B27" s="67" t="str">
        <f>男!B27</f>
        <v>〇</v>
      </c>
      <c r="C27" s="67">
        <f>男!C27</f>
        <v>0</v>
      </c>
      <c r="D27" s="67">
        <f>男!D27</f>
        <v>0</v>
      </c>
      <c r="E27" s="67">
        <f>男!E27</f>
        <v>0</v>
      </c>
      <c r="F27" s="67" t="str">
        <f>男!F27</f>
        <v>男</v>
      </c>
      <c r="G27" s="67">
        <f>男!G27</f>
        <v>0</v>
      </c>
      <c r="H27" s="67">
        <f>男!H27</f>
        <v>0</v>
      </c>
      <c r="I27" s="67" t="str">
        <f>男!I27</f>
        <v>北海道</v>
      </c>
      <c r="J27" s="67">
        <f>男!J27</f>
        <v>0</v>
      </c>
      <c r="K27" s="67" t="str">
        <f>男!K27</f>
        <v>（例）道央ｸﾗﾌﾞ</v>
      </c>
      <c r="L27" s="67" t="str">
        <f>男!L27</f>
        <v>一般男子</v>
      </c>
      <c r="M27" s="67" t="str">
        <f>男!M27</f>
        <v>ｴﾝﾄﾘｰなし</v>
      </c>
      <c r="N27" s="67">
        <f>男!N27</f>
        <v>0</v>
      </c>
      <c r="O27" s="67">
        <f>男!O27</f>
        <v>0</v>
      </c>
      <c r="P27" s="67">
        <f>男!P27</f>
        <v>0</v>
      </c>
      <c r="Q27" s="67">
        <f>男!Q27</f>
        <v>0</v>
      </c>
      <c r="R27" s="67">
        <f>男!R27</f>
        <v>0</v>
      </c>
      <c r="S27" s="67">
        <f>男!S27</f>
        <v>0</v>
      </c>
      <c r="T27" s="67">
        <f>男!T27</f>
        <v>0</v>
      </c>
      <c r="U27" s="67">
        <f>男!U27</f>
        <v>0</v>
      </c>
      <c r="V27" s="67">
        <f>男!V27</f>
        <v>0</v>
      </c>
      <c r="W27" s="67">
        <f>男!W27</f>
        <v>0</v>
      </c>
      <c r="AE27" s="69"/>
      <c r="AF27" s="70"/>
      <c r="AI27" s="71"/>
    </row>
    <row r="28" spans="1:35">
      <c r="A28" s="67">
        <f>男!A28</f>
        <v>24</v>
      </c>
      <c r="B28" s="67" t="str">
        <f>男!B28</f>
        <v>〇</v>
      </c>
      <c r="C28" s="67">
        <f>男!C28</f>
        <v>0</v>
      </c>
      <c r="D28" s="67">
        <f>男!D28</f>
        <v>0</v>
      </c>
      <c r="E28" s="67">
        <f>男!E28</f>
        <v>0</v>
      </c>
      <c r="F28" s="67" t="str">
        <f>男!F28</f>
        <v>男</v>
      </c>
      <c r="G28" s="67">
        <f>男!G28</f>
        <v>0</v>
      </c>
      <c r="H28" s="67">
        <f>男!H28</f>
        <v>0</v>
      </c>
      <c r="I28" s="67" t="str">
        <f>男!I28</f>
        <v>北海道</v>
      </c>
      <c r="J28" s="67">
        <f>男!J28</f>
        <v>0</v>
      </c>
      <c r="K28" s="67" t="str">
        <f>男!K28</f>
        <v>（例）道央ｸﾗﾌﾞ</v>
      </c>
      <c r="L28" s="67" t="str">
        <f>男!L28</f>
        <v>一般男子</v>
      </c>
      <c r="M28" s="67" t="str">
        <f>男!M28</f>
        <v>ｴﾝﾄﾘｰなし</v>
      </c>
      <c r="N28" s="67">
        <f>男!N28</f>
        <v>0</v>
      </c>
      <c r="O28" s="67">
        <f>男!O28</f>
        <v>0</v>
      </c>
      <c r="P28" s="67">
        <f>男!P28</f>
        <v>0</v>
      </c>
      <c r="Q28" s="67">
        <f>男!Q28</f>
        <v>0</v>
      </c>
      <c r="R28" s="67">
        <f>男!R28</f>
        <v>0</v>
      </c>
      <c r="S28" s="67">
        <f>男!S28</f>
        <v>0</v>
      </c>
      <c r="T28" s="67">
        <f>男!T28</f>
        <v>0</v>
      </c>
      <c r="U28" s="67">
        <f>男!U28</f>
        <v>0</v>
      </c>
      <c r="V28" s="67">
        <f>男!V28</f>
        <v>0</v>
      </c>
      <c r="W28" s="67">
        <f>男!W28</f>
        <v>0</v>
      </c>
      <c r="AE28" s="69"/>
      <c r="AF28" s="70"/>
      <c r="AG28" s="70"/>
      <c r="AI28" s="71"/>
    </row>
    <row r="29" spans="1:35">
      <c r="A29" s="67">
        <f>男!A29</f>
        <v>25</v>
      </c>
      <c r="B29" s="67" t="str">
        <f>男!B29</f>
        <v>〇</v>
      </c>
      <c r="C29" s="67">
        <f>男!C29</f>
        <v>0</v>
      </c>
      <c r="D29" s="67">
        <f>男!D29</f>
        <v>0</v>
      </c>
      <c r="E29" s="67">
        <f>男!E29</f>
        <v>0</v>
      </c>
      <c r="F29" s="67" t="str">
        <f>男!F29</f>
        <v>男</v>
      </c>
      <c r="G29" s="67">
        <f>男!G29</f>
        <v>0</v>
      </c>
      <c r="H29" s="67">
        <f>男!H29</f>
        <v>0</v>
      </c>
      <c r="I29" s="67" t="str">
        <f>男!I29</f>
        <v>北海道</v>
      </c>
      <c r="J29" s="67">
        <f>男!J29</f>
        <v>0</v>
      </c>
      <c r="K29" s="67" t="str">
        <f>男!K29</f>
        <v>（例）道央ｸﾗﾌﾞ</v>
      </c>
      <c r="L29" s="67" t="str">
        <f>男!L29</f>
        <v>一般男子</v>
      </c>
      <c r="M29" s="67" t="str">
        <f>男!M29</f>
        <v>ｴﾝﾄﾘｰなし</v>
      </c>
      <c r="N29" s="67">
        <f>男!N29</f>
        <v>0</v>
      </c>
      <c r="O29" s="67">
        <f>男!O29</f>
        <v>0</v>
      </c>
      <c r="P29" s="67">
        <f>男!P29</f>
        <v>0</v>
      </c>
      <c r="Q29" s="67">
        <f>男!Q29</f>
        <v>0</v>
      </c>
      <c r="R29" s="67">
        <f>男!R29</f>
        <v>0</v>
      </c>
      <c r="S29" s="67">
        <f>男!S29</f>
        <v>0</v>
      </c>
      <c r="T29" s="67">
        <f>男!T29</f>
        <v>0</v>
      </c>
      <c r="U29" s="67">
        <f>男!U29</f>
        <v>0</v>
      </c>
      <c r="V29" s="67">
        <f>男!V29</f>
        <v>0</v>
      </c>
      <c r="W29" s="67">
        <f>男!W29</f>
        <v>0</v>
      </c>
      <c r="AE29" s="69"/>
      <c r="AF29" s="70"/>
      <c r="AG29" s="70"/>
      <c r="AI29" s="71"/>
    </row>
    <row r="30" spans="1:35">
      <c r="A30" s="67">
        <f>男!A30</f>
        <v>26</v>
      </c>
      <c r="B30" s="67" t="str">
        <f>男!B30</f>
        <v>〇</v>
      </c>
      <c r="C30" s="67">
        <f>男!C30</f>
        <v>0</v>
      </c>
      <c r="D30" s="67">
        <f>男!D30</f>
        <v>0</v>
      </c>
      <c r="E30" s="67">
        <f>男!E30</f>
        <v>0</v>
      </c>
      <c r="F30" s="67" t="str">
        <f>男!F30</f>
        <v>男</v>
      </c>
      <c r="G30" s="67">
        <f>男!G30</f>
        <v>0</v>
      </c>
      <c r="H30" s="67">
        <f>男!H30</f>
        <v>0</v>
      </c>
      <c r="I30" s="67" t="str">
        <f>男!I30</f>
        <v>北海道</v>
      </c>
      <c r="J30" s="67">
        <f>男!J30</f>
        <v>0</v>
      </c>
      <c r="K30" s="67" t="str">
        <f>男!K30</f>
        <v>（例）道央ｸﾗﾌﾞ</v>
      </c>
      <c r="L30" s="67" t="str">
        <f>男!L30</f>
        <v>一般男子</v>
      </c>
      <c r="M30" s="67" t="str">
        <f>男!M30</f>
        <v>ｴﾝﾄﾘｰなし</v>
      </c>
      <c r="N30" s="67">
        <f>男!N30</f>
        <v>0</v>
      </c>
      <c r="O30" s="67">
        <f>男!O30</f>
        <v>0</v>
      </c>
      <c r="P30" s="67">
        <f>男!P30</f>
        <v>0</v>
      </c>
      <c r="Q30" s="67">
        <f>男!Q30</f>
        <v>0</v>
      </c>
      <c r="R30" s="67">
        <f>男!R30</f>
        <v>0</v>
      </c>
      <c r="S30" s="67">
        <f>男!S30</f>
        <v>0</v>
      </c>
      <c r="T30" s="67">
        <f>男!T30</f>
        <v>0</v>
      </c>
      <c r="U30" s="67">
        <f>男!U30</f>
        <v>0</v>
      </c>
      <c r="V30" s="67">
        <f>男!V30</f>
        <v>0</v>
      </c>
      <c r="W30" s="67">
        <f>男!W30</f>
        <v>0</v>
      </c>
      <c r="AE30" s="69"/>
      <c r="AF30" s="70"/>
      <c r="AG30" s="70"/>
      <c r="AI30" s="71"/>
    </row>
    <row r="31" spans="1:35">
      <c r="A31" s="67">
        <f>男!A31</f>
        <v>27</v>
      </c>
      <c r="B31" s="67" t="str">
        <f>男!B31</f>
        <v>〇</v>
      </c>
      <c r="C31" s="67">
        <f>男!C31</f>
        <v>0</v>
      </c>
      <c r="D31" s="67">
        <f>男!D31</f>
        <v>0</v>
      </c>
      <c r="E31" s="67">
        <f>男!E31</f>
        <v>0</v>
      </c>
      <c r="F31" s="67" t="str">
        <f>男!F31</f>
        <v>男</v>
      </c>
      <c r="G31" s="67">
        <f>男!G31</f>
        <v>0</v>
      </c>
      <c r="H31" s="67">
        <f>男!H31</f>
        <v>0</v>
      </c>
      <c r="I31" s="67" t="str">
        <f>男!I31</f>
        <v>北海道</v>
      </c>
      <c r="J31" s="67">
        <f>男!J31</f>
        <v>0</v>
      </c>
      <c r="K31" s="67" t="str">
        <f>男!K31</f>
        <v>（例）道央ｸﾗﾌﾞ</v>
      </c>
      <c r="L31" s="67" t="str">
        <f>男!L31</f>
        <v>一般男子</v>
      </c>
      <c r="M31" s="67" t="str">
        <f>男!M31</f>
        <v>ｴﾝﾄﾘｰなし</v>
      </c>
      <c r="N31" s="67">
        <f>男!N31</f>
        <v>0</v>
      </c>
      <c r="O31" s="67">
        <f>男!O31</f>
        <v>0</v>
      </c>
      <c r="P31" s="67">
        <f>男!P31</f>
        <v>0</v>
      </c>
      <c r="Q31" s="67">
        <f>男!Q31</f>
        <v>0</v>
      </c>
      <c r="R31" s="67">
        <f>男!R31</f>
        <v>0</v>
      </c>
      <c r="S31" s="67">
        <f>男!S31</f>
        <v>0</v>
      </c>
      <c r="T31" s="67">
        <f>男!T31</f>
        <v>0</v>
      </c>
      <c r="U31" s="67">
        <f>男!U31</f>
        <v>0</v>
      </c>
      <c r="V31" s="67">
        <f>男!V31</f>
        <v>0</v>
      </c>
      <c r="W31" s="67">
        <f>男!W31</f>
        <v>0</v>
      </c>
      <c r="AE31" s="69"/>
      <c r="AF31" s="70"/>
      <c r="AG31" s="70"/>
      <c r="AI31" s="71"/>
    </row>
    <row r="32" spans="1:35">
      <c r="A32" s="67">
        <f>男!A32</f>
        <v>28</v>
      </c>
      <c r="B32" s="67" t="str">
        <f>男!B32</f>
        <v>〇</v>
      </c>
      <c r="C32" s="67">
        <f>男!C32</f>
        <v>0</v>
      </c>
      <c r="D32" s="67">
        <f>男!D32</f>
        <v>0</v>
      </c>
      <c r="E32" s="67">
        <f>男!E32</f>
        <v>0</v>
      </c>
      <c r="F32" s="67" t="str">
        <f>男!F32</f>
        <v>男</v>
      </c>
      <c r="G32" s="67">
        <f>男!G32</f>
        <v>0</v>
      </c>
      <c r="H32" s="67">
        <f>男!H32</f>
        <v>0</v>
      </c>
      <c r="I32" s="67" t="str">
        <f>男!I32</f>
        <v>北海道</v>
      </c>
      <c r="J32" s="67">
        <f>男!J32</f>
        <v>0</v>
      </c>
      <c r="K32" s="67" t="str">
        <f>男!K32</f>
        <v>（例）道央ｸﾗﾌﾞ</v>
      </c>
      <c r="L32" s="67" t="str">
        <f>男!L32</f>
        <v>一般男子</v>
      </c>
      <c r="M32" s="67" t="str">
        <f>男!M32</f>
        <v>ｴﾝﾄﾘｰなし</v>
      </c>
      <c r="N32" s="67">
        <f>男!N32</f>
        <v>0</v>
      </c>
      <c r="O32" s="67">
        <f>男!O32</f>
        <v>0</v>
      </c>
      <c r="P32" s="67">
        <f>男!P32</f>
        <v>0</v>
      </c>
      <c r="Q32" s="67">
        <f>男!Q32</f>
        <v>0</v>
      </c>
      <c r="R32" s="67">
        <f>男!R32</f>
        <v>0</v>
      </c>
      <c r="S32" s="67">
        <f>男!S32</f>
        <v>0</v>
      </c>
      <c r="T32" s="67">
        <f>男!T32</f>
        <v>0</v>
      </c>
      <c r="U32" s="67">
        <f>男!U32</f>
        <v>0</v>
      </c>
      <c r="V32" s="67">
        <f>男!V32</f>
        <v>0</v>
      </c>
      <c r="W32" s="67">
        <f>男!W32</f>
        <v>0</v>
      </c>
      <c r="AE32" s="69"/>
      <c r="AF32" s="70"/>
      <c r="AI32" s="71"/>
    </row>
    <row r="33" spans="1:35">
      <c r="A33" s="67">
        <f>男!A33</f>
        <v>29</v>
      </c>
      <c r="B33" s="67" t="str">
        <f>男!B33</f>
        <v>〇</v>
      </c>
      <c r="C33" s="67">
        <f>男!C33</f>
        <v>0</v>
      </c>
      <c r="D33" s="67">
        <f>男!D33</f>
        <v>0</v>
      </c>
      <c r="E33" s="67">
        <f>男!E33</f>
        <v>0</v>
      </c>
      <c r="F33" s="67" t="str">
        <f>男!F33</f>
        <v>男</v>
      </c>
      <c r="G33" s="67">
        <f>男!G33</f>
        <v>0</v>
      </c>
      <c r="H33" s="67">
        <f>男!H33</f>
        <v>0</v>
      </c>
      <c r="I33" s="67" t="str">
        <f>男!I33</f>
        <v>北海道</v>
      </c>
      <c r="J33" s="67">
        <f>男!J33</f>
        <v>0</v>
      </c>
      <c r="K33" s="67" t="str">
        <f>男!K33</f>
        <v>（例）道央ｸﾗﾌﾞ</v>
      </c>
      <c r="L33" s="67" t="str">
        <f>男!L33</f>
        <v>一般男子</v>
      </c>
      <c r="M33" s="67" t="str">
        <f>男!M33</f>
        <v>ｴﾝﾄﾘｰなし</v>
      </c>
      <c r="N33" s="67">
        <f>男!N33</f>
        <v>0</v>
      </c>
      <c r="O33" s="67">
        <f>男!O33</f>
        <v>0</v>
      </c>
      <c r="P33" s="67">
        <f>男!P33</f>
        <v>0</v>
      </c>
      <c r="Q33" s="67">
        <f>男!Q33</f>
        <v>0</v>
      </c>
      <c r="R33" s="67">
        <f>男!R33</f>
        <v>0</v>
      </c>
      <c r="S33" s="67">
        <f>男!S33</f>
        <v>0</v>
      </c>
      <c r="T33" s="67">
        <f>男!T33</f>
        <v>0</v>
      </c>
      <c r="U33" s="67">
        <f>男!U33</f>
        <v>0</v>
      </c>
      <c r="V33" s="67">
        <f>男!V33</f>
        <v>0</v>
      </c>
      <c r="W33" s="67">
        <f>男!W33</f>
        <v>0</v>
      </c>
      <c r="AE33" s="69"/>
      <c r="AF33" s="70"/>
      <c r="AI33" s="71"/>
    </row>
    <row r="34" spans="1:35">
      <c r="A34" s="67">
        <f>男!A34</f>
        <v>30</v>
      </c>
      <c r="B34" s="67" t="str">
        <f>男!B34</f>
        <v>〇</v>
      </c>
      <c r="C34" s="67">
        <f>男!C34</f>
        <v>0</v>
      </c>
      <c r="D34" s="67">
        <f>男!D34</f>
        <v>0</v>
      </c>
      <c r="E34" s="67">
        <f>男!E34</f>
        <v>0</v>
      </c>
      <c r="F34" s="67" t="str">
        <f>男!F34</f>
        <v>男</v>
      </c>
      <c r="G34" s="67">
        <f>男!G34</f>
        <v>0</v>
      </c>
      <c r="H34" s="67">
        <f>男!H34</f>
        <v>0</v>
      </c>
      <c r="I34" s="67" t="str">
        <f>男!I34</f>
        <v>北海道</v>
      </c>
      <c r="J34" s="67">
        <f>男!J34</f>
        <v>0</v>
      </c>
      <c r="K34" s="67" t="str">
        <f>男!K34</f>
        <v>（例）道央ｸﾗﾌﾞ</v>
      </c>
      <c r="L34" s="67" t="str">
        <f>男!L34</f>
        <v>一般男子</v>
      </c>
      <c r="M34" s="67" t="str">
        <f>男!M34</f>
        <v>ｴﾝﾄﾘｰなし</v>
      </c>
      <c r="N34" s="67">
        <f>男!N34</f>
        <v>0</v>
      </c>
      <c r="O34" s="67">
        <f>男!O34</f>
        <v>0</v>
      </c>
      <c r="P34" s="67">
        <f>男!P34</f>
        <v>0</v>
      </c>
      <c r="Q34" s="67">
        <f>男!Q34</f>
        <v>0</v>
      </c>
      <c r="R34" s="67">
        <f>男!R34</f>
        <v>0</v>
      </c>
      <c r="S34" s="67">
        <f>男!S34</f>
        <v>0</v>
      </c>
      <c r="T34" s="67">
        <f>男!T34</f>
        <v>0</v>
      </c>
      <c r="U34" s="67">
        <f>男!U34</f>
        <v>0</v>
      </c>
      <c r="V34" s="67">
        <f>男!V34</f>
        <v>0</v>
      </c>
      <c r="W34" s="67">
        <f>男!W34</f>
        <v>0</v>
      </c>
      <c r="AE34" s="69"/>
      <c r="AF34" s="70"/>
      <c r="AI34" s="71"/>
    </row>
    <row r="35" spans="1:35">
      <c r="A35" s="67">
        <f>男!A35</f>
        <v>31</v>
      </c>
      <c r="B35" s="67" t="str">
        <f>男!B35</f>
        <v>〇</v>
      </c>
      <c r="C35" s="67">
        <f>男!C35</f>
        <v>0</v>
      </c>
      <c r="D35" s="67">
        <f>男!D35</f>
        <v>0</v>
      </c>
      <c r="E35" s="67">
        <f>男!E35</f>
        <v>0</v>
      </c>
      <c r="F35" s="67" t="str">
        <f>男!F35</f>
        <v>男</v>
      </c>
      <c r="G35" s="67">
        <f>男!G35</f>
        <v>0</v>
      </c>
      <c r="H35" s="67">
        <f>男!H35</f>
        <v>0</v>
      </c>
      <c r="I35" s="67" t="str">
        <f>男!I35</f>
        <v>北海道</v>
      </c>
      <c r="J35" s="67">
        <f>男!J35</f>
        <v>0</v>
      </c>
      <c r="K35" s="67" t="str">
        <f>男!K35</f>
        <v>（例）道央ｸﾗﾌﾞ</v>
      </c>
      <c r="L35" s="67" t="str">
        <f>男!L35</f>
        <v>一般男子</v>
      </c>
      <c r="M35" s="67" t="str">
        <f>男!M35</f>
        <v>ｴﾝﾄﾘｰなし</v>
      </c>
      <c r="N35" s="67">
        <f>男!N35</f>
        <v>0</v>
      </c>
      <c r="O35" s="67">
        <f>男!O35</f>
        <v>0</v>
      </c>
      <c r="P35" s="67">
        <f>男!P35</f>
        <v>0</v>
      </c>
      <c r="Q35" s="67">
        <f>男!Q35</f>
        <v>0</v>
      </c>
      <c r="R35" s="67">
        <f>男!R35</f>
        <v>0</v>
      </c>
      <c r="S35" s="67">
        <f>男!S35</f>
        <v>0</v>
      </c>
      <c r="T35" s="67">
        <f>男!T35</f>
        <v>0</v>
      </c>
      <c r="U35" s="67">
        <f>男!U35</f>
        <v>0</v>
      </c>
      <c r="V35" s="67">
        <f>男!V35</f>
        <v>0</v>
      </c>
      <c r="W35" s="67">
        <f>男!W35</f>
        <v>0</v>
      </c>
      <c r="AE35" s="69"/>
      <c r="AF35" s="70"/>
      <c r="AI35" s="71"/>
    </row>
    <row r="36" spans="1:35">
      <c r="A36" s="67">
        <f>男!A36</f>
        <v>32</v>
      </c>
      <c r="B36" s="67" t="str">
        <f>男!B36</f>
        <v>〇</v>
      </c>
      <c r="C36" s="67">
        <f>男!C36</f>
        <v>0</v>
      </c>
      <c r="D36" s="67">
        <f>男!D36</f>
        <v>0</v>
      </c>
      <c r="E36" s="67">
        <f>男!E36</f>
        <v>0</v>
      </c>
      <c r="F36" s="67" t="str">
        <f>男!F36</f>
        <v>男</v>
      </c>
      <c r="G36" s="67">
        <f>男!G36</f>
        <v>0</v>
      </c>
      <c r="H36" s="67">
        <f>男!H36</f>
        <v>0</v>
      </c>
      <c r="I36" s="67" t="str">
        <f>男!I36</f>
        <v>北海道</v>
      </c>
      <c r="J36" s="67">
        <f>男!J36</f>
        <v>0</v>
      </c>
      <c r="K36" s="67" t="str">
        <f>男!K36</f>
        <v>（例）道央ｸﾗﾌﾞ</v>
      </c>
      <c r="L36" s="67" t="str">
        <f>男!L36</f>
        <v>一般男子</v>
      </c>
      <c r="M36" s="67" t="str">
        <f>男!M36</f>
        <v>ｴﾝﾄﾘｰなし</v>
      </c>
      <c r="N36" s="67">
        <f>男!N36</f>
        <v>0</v>
      </c>
      <c r="O36" s="67">
        <f>男!O36</f>
        <v>0</v>
      </c>
      <c r="P36" s="67">
        <f>男!P36</f>
        <v>0</v>
      </c>
      <c r="Q36" s="67">
        <f>男!Q36</f>
        <v>0</v>
      </c>
      <c r="R36" s="67">
        <f>男!R36</f>
        <v>0</v>
      </c>
      <c r="S36" s="67">
        <f>男!S36</f>
        <v>0</v>
      </c>
      <c r="T36" s="67">
        <f>男!T36</f>
        <v>0</v>
      </c>
      <c r="U36" s="67">
        <f>男!U36</f>
        <v>0</v>
      </c>
      <c r="V36" s="67">
        <f>男!V36</f>
        <v>0</v>
      </c>
      <c r="W36" s="67">
        <f>男!W36</f>
        <v>0</v>
      </c>
      <c r="AE36" s="69"/>
      <c r="AF36" s="70"/>
      <c r="AI36" s="71"/>
    </row>
    <row r="37" spans="1:35">
      <c r="A37" s="67">
        <f>男!A37</f>
        <v>33</v>
      </c>
      <c r="B37" s="67" t="str">
        <f>男!B37</f>
        <v>〇</v>
      </c>
      <c r="C37" s="67">
        <f>男!C37</f>
        <v>0</v>
      </c>
      <c r="D37" s="67">
        <f>男!D37</f>
        <v>0</v>
      </c>
      <c r="E37" s="67">
        <f>男!E37</f>
        <v>0</v>
      </c>
      <c r="F37" s="67" t="str">
        <f>男!F37</f>
        <v>男</v>
      </c>
      <c r="G37" s="67">
        <f>男!G37</f>
        <v>0</v>
      </c>
      <c r="H37" s="67">
        <f>男!H37</f>
        <v>0</v>
      </c>
      <c r="I37" s="67" t="str">
        <f>男!I37</f>
        <v>北海道</v>
      </c>
      <c r="J37" s="67">
        <f>男!J37</f>
        <v>0</v>
      </c>
      <c r="K37" s="67" t="str">
        <f>男!K37</f>
        <v>（例）道央ｸﾗﾌﾞ</v>
      </c>
      <c r="L37" s="67" t="str">
        <f>男!L37</f>
        <v>一般男子</v>
      </c>
      <c r="M37" s="67" t="str">
        <f>男!M37</f>
        <v>ｴﾝﾄﾘｰなし</v>
      </c>
      <c r="N37" s="67">
        <f>男!N37</f>
        <v>0</v>
      </c>
      <c r="O37" s="67">
        <f>男!O37</f>
        <v>0</v>
      </c>
      <c r="P37" s="67">
        <f>男!P37</f>
        <v>0</v>
      </c>
      <c r="Q37" s="67">
        <f>男!Q37</f>
        <v>0</v>
      </c>
      <c r="R37" s="67">
        <f>男!R37</f>
        <v>0</v>
      </c>
      <c r="S37" s="67">
        <f>男!S37</f>
        <v>0</v>
      </c>
      <c r="T37" s="67">
        <f>男!T37</f>
        <v>0</v>
      </c>
      <c r="U37" s="67">
        <f>男!U37</f>
        <v>0</v>
      </c>
      <c r="V37" s="67">
        <f>男!V37</f>
        <v>0</v>
      </c>
      <c r="W37" s="67">
        <f>男!W37</f>
        <v>0</v>
      </c>
      <c r="AE37" s="69"/>
      <c r="AF37" s="70"/>
      <c r="AI37" s="71"/>
    </row>
    <row r="38" spans="1:35">
      <c r="A38" s="67">
        <f>男!A38</f>
        <v>34</v>
      </c>
      <c r="B38" s="67" t="str">
        <f>男!B38</f>
        <v>〇</v>
      </c>
      <c r="C38" s="67">
        <f>男!C38</f>
        <v>0</v>
      </c>
      <c r="D38" s="67">
        <f>男!D38</f>
        <v>0</v>
      </c>
      <c r="E38" s="67">
        <f>男!E38</f>
        <v>0</v>
      </c>
      <c r="F38" s="67" t="str">
        <f>男!F38</f>
        <v>男</v>
      </c>
      <c r="G38" s="67">
        <f>男!G38</f>
        <v>0</v>
      </c>
      <c r="H38" s="67">
        <f>男!H38</f>
        <v>0</v>
      </c>
      <c r="I38" s="67" t="str">
        <f>男!I38</f>
        <v>北海道</v>
      </c>
      <c r="J38" s="67">
        <f>男!J38</f>
        <v>0</v>
      </c>
      <c r="K38" s="67" t="str">
        <f>男!K38</f>
        <v>（例）道央ｸﾗﾌﾞ</v>
      </c>
      <c r="L38" s="67" t="str">
        <f>男!L38</f>
        <v>一般男子</v>
      </c>
      <c r="M38" s="67" t="str">
        <f>男!M38</f>
        <v>ｴﾝﾄﾘｰなし</v>
      </c>
      <c r="N38" s="67">
        <f>男!N38</f>
        <v>0</v>
      </c>
      <c r="O38" s="67">
        <f>男!O38</f>
        <v>0</v>
      </c>
      <c r="P38" s="67">
        <f>男!P38</f>
        <v>0</v>
      </c>
      <c r="Q38" s="67">
        <f>男!Q38</f>
        <v>0</v>
      </c>
      <c r="R38" s="67">
        <f>男!R38</f>
        <v>0</v>
      </c>
      <c r="S38" s="67">
        <f>男!S38</f>
        <v>0</v>
      </c>
      <c r="T38" s="67">
        <f>男!T38</f>
        <v>0</v>
      </c>
      <c r="U38" s="67">
        <f>男!U38</f>
        <v>0</v>
      </c>
      <c r="V38" s="67">
        <f>男!V38</f>
        <v>0</v>
      </c>
      <c r="W38" s="67">
        <f>男!W38</f>
        <v>0</v>
      </c>
      <c r="AE38" s="69"/>
      <c r="AF38" s="70"/>
      <c r="AI38" s="71"/>
    </row>
    <row r="39" spans="1:35">
      <c r="A39" s="67">
        <f>男!A39</f>
        <v>35</v>
      </c>
      <c r="B39" s="67" t="str">
        <f>男!B39</f>
        <v>〇</v>
      </c>
      <c r="C39" s="67">
        <f>男!C39</f>
        <v>0</v>
      </c>
      <c r="D39" s="67">
        <f>男!D39</f>
        <v>0</v>
      </c>
      <c r="E39" s="67">
        <f>男!E39</f>
        <v>0</v>
      </c>
      <c r="F39" s="67" t="str">
        <f>男!F39</f>
        <v>男</v>
      </c>
      <c r="G39" s="67">
        <f>男!G39</f>
        <v>0</v>
      </c>
      <c r="H39" s="67">
        <f>男!H39</f>
        <v>0</v>
      </c>
      <c r="I39" s="67" t="str">
        <f>男!I39</f>
        <v>北海道</v>
      </c>
      <c r="J39" s="67">
        <f>男!J39</f>
        <v>0</v>
      </c>
      <c r="K39" s="67" t="str">
        <f>男!K39</f>
        <v>（例）道央ｸﾗﾌﾞ</v>
      </c>
      <c r="L39" s="67" t="str">
        <f>男!L39</f>
        <v>一般男子</v>
      </c>
      <c r="M39" s="67" t="str">
        <f>男!M39</f>
        <v>ｴﾝﾄﾘｰなし</v>
      </c>
      <c r="N39" s="67">
        <f>男!N39</f>
        <v>0</v>
      </c>
      <c r="O39" s="67">
        <f>男!O39</f>
        <v>0</v>
      </c>
      <c r="P39" s="67">
        <f>男!P39</f>
        <v>0</v>
      </c>
      <c r="Q39" s="67">
        <f>男!Q39</f>
        <v>0</v>
      </c>
      <c r="R39" s="67">
        <f>男!R39</f>
        <v>0</v>
      </c>
      <c r="S39" s="67">
        <f>男!S39</f>
        <v>0</v>
      </c>
      <c r="T39" s="67">
        <f>男!T39</f>
        <v>0</v>
      </c>
      <c r="U39" s="67">
        <f>男!U39</f>
        <v>0</v>
      </c>
      <c r="V39" s="67">
        <f>男!V39</f>
        <v>0</v>
      </c>
      <c r="W39" s="67">
        <f>男!W39</f>
        <v>0</v>
      </c>
      <c r="AE39" s="69"/>
      <c r="AF39" s="70"/>
      <c r="AI39" s="71"/>
    </row>
    <row r="40" spans="1:35">
      <c r="A40" s="67">
        <f>男!A40</f>
        <v>36</v>
      </c>
      <c r="B40" s="67" t="str">
        <f>男!B40</f>
        <v>〇</v>
      </c>
      <c r="C40" s="67">
        <f>男!C40</f>
        <v>0</v>
      </c>
      <c r="D40" s="67">
        <f>男!D40</f>
        <v>0</v>
      </c>
      <c r="E40" s="67">
        <f>男!E40</f>
        <v>0</v>
      </c>
      <c r="F40" s="67" t="str">
        <f>男!F40</f>
        <v>男</v>
      </c>
      <c r="G40" s="67">
        <f>男!G40</f>
        <v>0</v>
      </c>
      <c r="H40" s="67">
        <f>男!H40</f>
        <v>0</v>
      </c>
      <c r="I40" s="67" t="str">
        <f>男!I40</f>
        <v>北海道</v>
      </c>
      <c r="J40" s="67">
        <f>男!J40</f>
        <v>0</v>
      </c>
      <c r="K40" s="67" t="str">
        <f>男!K40</f>
        <v>（例）道央ｸﾗﾌﾞ</v>
      </c>
      <c r="L40" s="67" t="str">
        <f>男!L40</f>
        <v>一般男子</v>
      </c>
      <c r="M40" s="67" t="str">
        <f>男!M40</f>
        <v>ｴﾝﾄﾘｰなし</v>
      </c>
      <c r="N40" s="67">
        <f>男!N40</f>
        <v>0</v>
      </c>
      <c r="O40" s="67">
        <f>男!O40</f>
        <v>0</v>
      </c>
      <c r="P40" s="67">
        <f>男!P40</f>
        <v>0</v>
      </c>
      <c r="Q40" s="67">
        <f>男!Q40</f>
        <v>0</v>
      </c>
      <c r="R40" s="67">
        <f>男!R40</f>
        <v>0</v>
      </c>
      <c r="S40" s="67">
        <f>男!S40</f>
        <v>0</v>
      </c>
      <c r="T40" s="67">
        <f>男!T40</f>
        <v>0</v>
      </c>
      <c r="U40" s="67">
        <f>男!U40</f>
        <v>0</v>
      </c>
      <c r="V40" s="67">
        <f>男!V40</f>
        <v>0</v>
      </c>
      <c r="W40" s="67">
        <f>男!W40</f>
        <v>0</v>
      </c>
      <c r="AE40" s="69"/>
      <c r="AF40" s="70"/>
      <c r="AG40" s="70"/>
      <c r="AI40" s="71"/>
    </row>
    <row r="41" spans="1:35">
      <c r="A41" s="67">
        <f>男!A41</f>
        <v>37</v>
      </c>
      <c r="B41" s="67" t="str">
        <f>男!B41</f>
        <v>〇</v>
      </c>
      <c r="C41" s="67">
        <f>男!C41</f>
        <v>0</v>
      </c>
      <c r="D41" s="67">
        <f>男!D41</f>
        <v>0</v>
      </c>
      <c r="E41" s="67">
        <f>男!E41</f>
        <v>0</v>
      </c>
      <c r="F41" s="67" t="str">
        <f>男!F41</f>
        <v>男</v>
      </c>
      <c r="G41" s="67">
        <f>男!G41</f>
        <v>0</v>
      </c>
      <c r="H41" s="67">
        <f>男!H41</f>
        <v>0</v>
      </c>
      <c r="I41" s="67" t="str">
        <f>男!I41</f>
        <v>北海道</v>
      </c>
      <c r="J41" s="67">
        <f>男!J41</f>
        <v>0</v>
      </c>
      <c r="K41" s="67" t="str">
        <f>男!K41</f>
        <v>（例）道央ｸﾗﾌﾞ</v>
      </c>
      <c r="L41" s="67" t="str">
        <f>男!L41</f>
        <v>一般男子</v>
      </c>
      <c r="M41" s="67" t="str">
        <f>男!M41</f>
        <v>ｴﾝﾄﾘｰなし</v>
      </c>
      <c r="N41" s="67">
        <f>男!N41</f>
        <v>0</v>
      </c>
      <c r="O41" s="67">
        <f>男!O41</f>
        <v>0</v>
      </c>
      <c r="P41" s="67">
        <f>男!P41</f>
        <v>0</v>
      </c>
      <c r="Q41" s="67">
        <f>男!Q41</f>
        <v>0</v>
      </c>
      <c r="R41" s="67">
        <f>男!R41</f>
        <v>0</v>
      </c>
      <c r="S41" s="67">
        <f>男!S41</f>
        <v>0</v>
      </c>
      <c r="T41" s="67">
        <f>男!T41</f>
        <v>0</v>
      </c>
      <c r="U41" s="67">
        <f>男!U41</f>
        <v>0</v>
      </c>
      <c r="V41" s="67">
        <f>男!V41</f>
        <v>0</v>
      </c>
      <c r="W41" s="67">
        <f>男!W41</f>
        <v>0</v>
      </c>
      <c r="AE41" s="69"/>
      <c r="AF41" s="70"/>
      <c r="AI41" s="71"/>
    </row>
    <row r="42" spans="1:35">
      <c r="A42" s="67">
        <f>男!A42</f>
        <v>38</v>
      </c>
      <c r="B42" s="67" t="str">
        <f>男!B42</f>
        <v>〇</v>
      </c>
      <c r="C42" s="67">
        <f>男!C42</f>
        <v>0</v>
      </c>
      <c r="D42" s="67">
        <f>男!D42</f>
        <v>0</v>
      </c>
      <c r="E42" s="67">
        <f>男!E42</f>
        <v>0</v>
      </c>
      <c r="F42" s="67" t="str">
        <f>男!F42</f>
        <v>男</v>
      </c>
      <c r="G42" s="67">
        <f>男!G42</f>
        <v>0</v>
      </c>
      <c r="H42" s="67">
        <f>男!H42</f>
        <v>0</v>
      </c>
      <c r="I42" s="67" t="str">
        <f>男!I42</f>
        <v>北海道</v>
      </c>
      <c r="J42" s="67">
        <f>男!J42</f>
        <v>0</v>
      </c>
      <c r="K42" s="67" t="str">
        <f>男!K42</f>
        <v>（例）道央ｸﾗﾌﾞ</v>
      </c>
      <c r="L42" s="67" t="str">
        <f>男!L42</f>
        <v>一般男子</v>
      </c>
      <c r="M42" s="67" t="str">
        <f>男!M42</f>
        <v>ｴﾝﾄﾘｰなし</v>
      </c>
      <c r="N42" s="67">
        <f>男!N42</f>
        <v>0</v>
      </c>
      <c r="O42" s="67">
        <f>男!O42</f>
        <v>0</v>
      </c>
      <c r="P42" s="67">
        <f>男!P42</f>
        <v>0</v>
      </c>
      <c r="Q42" s="67">
        <f>男!Q42</f>
        <v>0</v>
      </c>
      <c r="R42" s="67">
        <f>男!R42</f>
        <v>0</v>
      </c>
      <c r="S42" s="67">
        <f>男!S42</f>
        <v>0</v>
      </c>
      <c r="T42" s="67">
        <f>男!T42</f>
        <v>0</v>
      </c>
      <c r="U42" s="67">
        <f>男!U42</f>
        <v>0</v>
      </c>
      <c r="V42" s="67">
        <f>男!V42</f>
        <v>0</v>
      </c>
      <c r="W42" s="67">
        <f>男!W42</f>
        <v>0</v>
      </c>
      <c r="AE42" s="69"/>
      <c r="AF42" s="70"/>
      <c r="AI42" s="71"/>
    </row>
    <row r="43" spans="1:35">
      <c r="A43" s="67">
        <f>男!A43</f>
        <v>39</v>
      </c>
      <c r="B43" s="67" t="str">
        <f>男!B43</f>
        <v>〇</v>
      </c>
      <c r="C43" s="67">
        <f>男!C43</f>
        <v>0</v>
      </c>
      <c r="D43" s="67">
        <f>男!D43</f>
        <v>0</v>
      </c>
      <c r="E43" s="67">
        <f>男!E43</f>
        <v>0</v>
      </c>
      <c r="F43" s="67" t="str">
        <f>男!F43</f>
        <v>男</v>
      </c>
      <c r="G43" s="67">
        <f>男!G43</f>
        <v>0</v>
      </c>
      <c r="H43" s="67">
        <f>男!H43</f>
        <v>0</v>
      </c>
      <c r="I43" s="67" t="str">
        <f>男!I43</f>
        <v>北海道</v>
      </c>
      <c r="J43" s="67">
        <f>男!J43</f>
        <v>0</v>
      </c>
      <c r="K43" s="67" t="str">
        <f>男!K43</f>
        <v>（例）道央ｸﾗﾌﾞ</v>
      </c>
      <c r="L43" s="67" t="str">
        <f>男!L43</f>
        <v>一般男子</v>
      </c>
      <c r="M43" s="67" t="str">
        <f>男!M43</f>
        <v>ｴﾝﾄﾘｰなし</v>
      </c>
      <c r="N43" s="67">
        <f>男!N43</f>
        <v>0</v>
      </c>
      <c r="O43" s="67">
        <f>男!O43</f>
        <v>0</v>
      </c>
      <c r="P43" s="67">
        <f>男!P43</f>
        <v>0</v>
      </c>
      <c r="Q43" s="67">
        <f>男!Q43</f>
        <v>0</v>
      </c>
      <c r="R43" s="67">
        <f>男!R43</f>
        <v>0</v>
      </c>
      <c r="S43" s="67">
        <f>男!S43</f>
        <v>0</v>
      </c>
      <c r="T43" s="67">
        <f>男!T43</f>
        <v>0</v>
      </c>
      <c r="U43" s="67">
        <f>男!U43</f>
        <v>0</v>
      </c>
      <c r="V43" s="67">
        <f>男!V43</f>
        <v>0</v>
      </c>
      <c r="W43" s="67">
        <f>男!W43</f>
        <v>0</v>
      </c>
      <c r="AE43" s="69"/>
      <c r="AF43" s="70"/>
      <c r="AI43" s="71"/>
    </row>
    <row r="44" spans="1:35">
      <c r="A44" s="67">
        <f>男!A44</f>
        <v>40</v>
      </c>
      <c r="B44" s="67" t="str">
        <f>男!B44</f>
        <v>〇</v>
      </c>
      <c r="C44" s="67">
        <f>男!C44</f>
        <v>0</v>
      </c>
      <c r="D44" s="67">
        <f>男!D44</f>
        <v>0</v>
      </c>
      <c r="E44" s="67">
        <f>男!E44</f>
        <v>0</v>
      </c>
      <c r="F44" s="67" t="str">
        <f>男!F44</f>
        <v>男</v>
      </c>
      <c r="G44" s="67">
        <f>男!G44</f>
        <v>0</v>
      </c>
      <c r="H44" s="67">
        <f>男!H44</f>
        <v>0</v>
      </c>
      <c r="I44" s="67" t="str">
        <f>男!I44</f>
        <v>北海道</v>
      </c>
      <c r="J44" s="67">
        <f>男!J44</f>
        <v>0</v>
      </c>
      <c r="K44" s="67" t="str">
        <f>男!K44</f>
        <v>（例）道央ｸﾗﾌﾞ</v>
      </c>
      <c r="L44" s="67" t="str">
        <f>男!L44</f>
        <v>一般男子</v>
      </c>
      <c r="M44" s="67" t="str">
        <f>男!M44</f>
        <v>ｴﾝﾄﾘｰなし</v>
      </c>
      <c r="N44" s="67">
        <f>男!N44</f>
        <v>0</v>
      </c>
      <c r="O44" s="67">
        <f>男!O44</f>
        <v>0</v>
      </c>
      <c r="P44" s="67">
        <f>男!P44</f>
        <v>0</v>
      </c>
      <c r="Q44" s="67">
        <f>男!Q44</f>
        <v>0</v>
      </c>
      <c r="R44" s="67">
        <f>男!R44</f>
        <v>0</v>
      </c>
      <c r="S44" s="67">
        <f>男!S44</f>
        <v>0</v>
      </c>
      <c r="T44" s="67">
        <f>男!T44</f>
        <v>0</v>
      </c>
      <c r="U44" s="67">
        <f>男!U44</f>
        <v>0</v>
      </c>
      <c r="V44" s="67">
        <f>男!V44</f>
        <v>0</v>
      </c>
      <c r="W44" s="67">
        <f>男!W44</f>
        <v>0</v>
      </c>
      <c r="AE44" s="69"/>
      <c r="AF44" s="70"/>
      <c r="AG44" s="70"/>
      <c r="AI44" s="71"/>
    </row>
    <row r="45" spans="1:35">
      <c r="A45" s="67">
        <f>男!A45</f>
        <v>41</v>
      </c>
      <c r="B45" s="67" t="str">
        <f>男!B45</f>
        <v>〇</v>
      </c>
      <c r="C45" s="67">
        <f>男!C45</f>
        <v>0</v>
      </c>
      <c r="D45" s="67">
        <f>男!D45</f>
        <v>0</v>
      </c>
      <c r="E45" s="67">
        <f>男!E45</f>
        <v>0</v>
      </c>
      <c r="F45" s="67" t="str">
        <f>男!F45</f>
        <v>男</v>
      </c>
      <c r="G45" s="67">
        <f>男!G45</f>
        <v>0</v>
      </c>
      <c r="H45" s="67">
        <f>男!H45</f>
        <v>0</v>
      </c>
      <c r="I45" s="67" t="str">
        <f>男!I45</f>
        <v>北海道</v>
      </c>
      <c r="J45" s="67">
        <f>男!J45</f>
        <v>0</v>
      </c>
      <c r="K45" s="67" t="str">
        <f>男!K45</f>
        <v>（例）道央ｸﾗﾌﾞ</v>
      </c>
      <c r="L45" s="67" t="str">
        <f>男!L45</f>
        <v>一般男子</v>
      </c>
      <c r="M45" s="67" t="str">
        <f>男!M45</f>
        <v>ｴﾝﾄﾘｰなし</v>
      </c>
      <c r="N45" s="67">
        <f>男!N45</f>
        <v>0</v>
      </c>
      <c r="O45" s="67">
        <f>男!O45</f>
        <v>0</v>
      </c>
      <c r="P45" s="67">
        <f>男!P45</f>
        <v>0</v>
      </c>
      <c r="Q45" s="67">
        <f>男!Q45</f>
        <v>0</v>
      </c>
      <c r="R45" s="67">
        <f>男!R45</f>
        <v>0</v>
      </c>
      <c r="S45" s="67">
        <f>男!S45</f>
        <v>0</v>
      </c>
      <c r="T45" s="67">
        <f>男!T45</f>
        <v>0</v>
      </c>
      <c r="U45" s="67">
        <f>男!U45</f>
        <v>0</v>
      </c>
      <c r="V45" s="67">
        <f>男!V45</f>
        <v>0</v>
      </c>
      <c r="W45" s="67">
        <f>男!W45</f>
        <v>0</v>
      </c>
      <c r="AE45" s="69"/>
      <c r="AF45" s="70"/>
      <c r="AI45" s="71"/>
    </row>
    <row r="46" spans="1:35">
      <c r="A46" s="67">
        <f>男!A46</f>
        <v>42</v>
      </c>
      <c r="B46" s="67" t="str">
        <f>男!B46</f>
        <v>〇</v>
      </c>
      <c r="C46" s="67">
        <f>男!C46</f>
        <v>0</v>
      </c>
      <c r="D46" s="67">
        <f>男!D46</f>
        <v>0</v>
      </c>
      <c r="E46" s="67">
        <f>男!E46</f>
        <v>0</v>
      </c>
      <c r="F46" s="67" t="str">
        <f>男!F46</f>
        <v>男</v>
      </c>
      <c r="G46" s="67">
        <f>男!G46</f>
        <v>0</v>
      </c>
      <c r="H46" s="67">
        <f>男!H46</f>
        <v>0</v>
      </c>
      <c r="I46" s="67" t="str">
        <f>男!I46</f>
        <v>北海道</v>
      </c>
      <c r="J46" s="67">
        <f>男!J46</f>
        <v>0</v>
      </c>
      <c r="K46" s="67" t="str">
        <f>男!K46</f>
        <v>（例）道央ｸﾗﾌﾞ</v>
      </c>
      <c r="L46" s="67" t="str">
        <f>男!L46</f>
        <v>一般男子</v>
      </c>
      <c r="M46" s="67" t="str">
        <f>男!M46</f>
        <v>ｴﾝﾄﾘｰなし</v>
      </c>
      <c r="N46" s="67">
        <f>男!N46</f>
        <v>0</v>
      </c>
      <c r="O46" s="67">
        <f>男!O46</f>
        <v>0</v>
      </c>
      <c r="P46" s="67">
        <f>男!P46</f>
        <v>0</v>
      </c>
      <c r="Q46" s="67">
        <f>男!Q46</f>
        <v>0</v>
      </c>
      <c r="R46" s="67">
        <f>男!R46</f>
        <v>0</v>
      </c>
      <c r="S46" s="67">
        <f>男!S46</f>
        <v>0</v>
      </c>
      <c r="T46" s="67">
        <f>男!T46</f>
        <v>0</v>
      </c>
      <c r="U46" s="67">
        <f>男!U46</f>
        <v>0</v>
      </c>
      <c r="V46" s="67">
        <f>男!V46</f>
        <v>0</v>
      </c>
      <c r="W46" s="67">
        <f>男!W46</f>
        <v>0</v>
      </c>
      <c r="AE46" s="69"/>
      <c r="AF46" s="70"/>
      <c r="AI46" s="71"/>
    </row>
    <row r="47" spans="1:35">
      <c r="A47" s="67">
        <f>男!A47</f>
        <v>43</v>
      </c>
      <c r="B47" s="67" t="str">
        <f>男!B47</f>
        <v>〇</v>
      </c>
      <c r="C47" s="67">
        <f>男!C47</f>
        <v>0</v>
      </c>
      <c r="D47" s="67">
        <f>男!D47</f>
        <v>0</v>
      </c>
      <c r="E47" s="67">
        <f>男!E47</f>
        <v>0</v>
      </c>
      <c r="F47" s="67" t="str">
        <f>男!F47</f>
        <v>男</v>
      </c>
      <c r="G47" s="67">
        <f>男!G47</f>
        <v>0</v>
      </c>
      <c r="H47" s="67">
        <f>男!H47</f>
        <v>0</v>
      </c>
      <c r="I47" s="67" t="str">
        <f>男!I47</f>
        <v>北海道</v>
      </c>
      <c r="J47" s="67">
        <f>男!J47</f>
        <v>0</v>
      </c>
      <c r="K47" s="67" t="str">
        <f>男!K47</f>
        <v>（例）道央ｸﾗﾌﾞ</v>
      </c>
      <c r="L47" s="67" t="str">
        <f>男!L47</f>
        <v>一般男子</v>
      </c>
      <c r="M47" s="67" t="str">
        <f>男!M47</f>
        <v>ｴﾝﾄﾘｰなし</v>
      </c>
      <c r="N47" s="67">
        <f>男!N47</f>
        <v>0</v>
      </c>
      <c r="O47" s="67">
        <f>男!O47</f>
        <v>0</v>
      </c>
      <c r="P47" s="67">
        <f>男!P47</f>
        <v>0</v>
      </c>
      <c r="Q47" s="67">
        <f>男!Q47</f>
        <v>0</v>
      </c>
      <c r="R47" s="67">
        <f>男!R47</f>
        <v>0</v>
      </c>
      <c r="S47" s="67">
        <f>男!S47</f>
        <v>0</v>
      </c>
      <c r="T47" s="67">
        <f>男!T47</f>
        <v>0</v>
      </c>
      <c r="U47" s="67">
        <f>男!U47</f>
        <v>0</v>
      </c>
      <c r="V47" s="67">
        <f>男!V47</f>
        <v>0</v>
      </c>
      <c r="W47" s="67">
        <f>男!W47</f>
        <v>0</v>
      </c>
      <c r="AE47" s="69"/>
      <c r="AF47" s="70"/>
      <c r="AI47" s="71"/>
    </row>
    <row r="48" spans="1:35">
      <c r="A48" s="67">
        <f>男!A48</f>
        <v>44</v>
      </c>
      <c r="B48" s="67" t="str">
        <f>男!B48</f>
        <v>〇</v>
      </c>
      <c r="C48" s="67">
        <f>男!C48</f>
        <v>0</v>
      </c>
      <c r="D48" s="67">
        <f>男!D48</f>
        <v>0</v>
      </c>
      <c r="E48" s="67">
        <f>男!E48</f>
        <v>0</v>
      </c>
      <c r="F48" s="67" t="str">
        <f>男!F48</f>
        <v>男</v>
      </c>
      <c r="G48" s="67">
        <f>男!G48</f>
        <v>0</v>
      </c>
      <c r="H48" s="67">
        <f>男!H48</f>
        <v>0</v>
      </c>
      <c r="I48" s="67" t="str">
        <f>男!I48</f>
        <v>北海道</v>
      </c>
      <c r="J48" s="67">
        <f>男!J48</f>
        <v>0</v>
      </c>
      <c r="K48" s="67" t="str">
        <f>男!K48</f>
        <v>（例）道央ｸﾗﾌﾞ</v>
      </c>
      <c r="L48" s="67" t="str">
        <f>男!L48</f>
        <v>一般男子</v>
      </c>
      <c r="M48" s="67" t="str">
        <f>男!M48</f>
        <v>ｴﾝﾄﾘｰなし</v>
      </c>
      <c r="N48" s="67">
        <f>男!N48</f>
        <v>0</v>
      </c>
      <c r="O48" s="67">
        <f>男!O48</f>
        <v>0</v>
      </c>
      <c r="P48" s="67">
        <f>男!P48</f>
        <v>0</v>
      </c>
      <c r="Q48" s="67">
        <f>男!Q48</f>
        <v>0</v>
      </c>
      <c r="R48" s="67">
        <f>男!R48</f>
        <v>0</v>
      </c>
      <c r="S48" s="67">
        <f>男!S48</f>
        <v>0</v>
      </c>
      <c r="T48" s="67">
        <f>男!T48</f>
        <v>0</v>
      </c>
      <c r="U48" s="67">
        <f>男!U48</f>
        <v>0</v>
      </c>
      <c r="V48" s="67">
        <f>男!V48</f>
        <v>0</v>
      </c>
      <c r="W48" s="67">
        <f>男!W48</f>
        <v>0</v>
      </c>
      <c r="AE48" s="69"/>
      <c r="AF48" s="70"/>
    </row>
    <row r="49" spans="1:35">
      <c r="A49" s="67">
        <f>男!A49</f>
        <v>45</v>
      </c>
      <c r="B49" s="67" t="str">
        <f>男!B49</f>
        <v>〇</v>
      </c>
      <c r="C49" s="67">
        <f>男!C49</f>
        <v>0</v>
      </c>
      <c r="D49" s="67">
        <f>男!D49</f>
        <v>0</v>
      </c>
      <c r="E49" s="67">
        <f>男!E49</f>
        <v>0</v>
      </c>
      <c r="F49" s="67" t="str">
        <f>男!F49</f>
        <v>男</v>
      </c>
      <c r="G49" s="67">
        <f>男!G49</f>
        <v>0</v>
      </c>
      <c r="H49" s="67">
        <f>男!H49</f>
        <v>0</v>
      </c>
      <c r="I49" s="67" t="str">
        <f>男!I49</f>
        <v>北海道</v>
      </c>
      <c r="J49" s="67">
        <f>男!J49</f>
        <v>0</v>
      </c>
      <c r="K49" s="67" t="str">
        <f>男!K49</f>
        <v>（例）道央ｸﾗﾌﾞ</v>
      </c>
      <c r="L49" s="67" t="str">
        <f>男!L49</f>
        <v>一般男子</v>
      </c>
      <c r="M49" s="67" t="str">
        <f>男!M49</f>
        <v>ｴﾝﾄﾘｰなし</v>
      </c>
      <c r="N49" s="67">
        <f>男!N49</f>
        <v>0</v>
      </c>
      <c r="O49" s="67">
        <f>男!O49</f>
        <v>0</v>
      </c>
      <c r="P49" s="67">
        <f>男!P49</f>
        <v>0</v>
      </c>
      <c r="Q49" s="67">
        <f>男!Q49</f>
        <v>0</v>
      </c>
      <c r="R49" s="67">
        <f>男!R49</f>
        <v>0</v>
      </c>
      <c r="S49" s="67">
        <f>男!S49</f>
        <v>0</v>
      </c>
      <c r="T49" s="67">
        <f>男!T49</f>
        <v>0</v>
      </c>
      <c r="U49" s="67">
        <f>男!U49</f>
        <v>0</v>
      </c>
      <c r="V49" s="67">
        <f>男!V49</f>
        <v>0</v>
      </c>
      <c r="W49" s="67">
        <f>男!W49</f>
        <v>0</v>
      </c>
      <c r="AE49" s="69"/>
      <c r="AF49" s="70"/>
    </row>
    <row r="50" spans="1:35">
      <c r="A50" s="67">
        <f>男!A50</f>
        <v>46</v>
      </c>
      <c r="B50" s="67" t="str">
        <f>男!B50</f>
        <v>〇</v>
      </c>
      <c r="C50" s="67">
        <f>男!C50</f>
        <v>0</v>
      </c>
      <c r="D50" s="67">
        <f>男!D50</f>
        <v>0</v>
      </c>
      <c r="E50" s="67">
        <f>男!E50</f>
        <v>0</v>
      </c>
      <c r="F50" s="67" t="str">
        <f>男!F50</f>
        <v>男</v>
      </c>
      <c r="G50" s="67">
        <f>男!G50</f>
        <v>0</v>
      </c>
      <c r="H50" s="67">
        <f>男!H50</f>
        <v>0</v>
      </c>
      <c r="I50" s="67" t="str">
        <f>男!I50</f>
        <v>北海道</v>
      </c>
      <c r="J50" s="67">
        <f>男!J50</f>
        <v>0</v>
      </c>
      <c r="K50" s="67" t="str">
        <f>男!K50</f>
        <v>（例）道央ｸﾗﾌﾞ</v>
      </c>
      <c r="L50" s="67" t="str">
        <f>男!L50</f>
        <v>一般男子</v>
      </c>
      <c r="M50" s="67" t="str">
        <f>男!M50</f>
        <v>ｴﾝﾄﾘｰなし</v>
      </c>
      <c r="N50" s="67">
        <f>男!N50</f>
        <v>0</v>
      </c>
      <c r="O50" s="67">
        <f>男!O50</f>
        <v>0</v>
      </c>
      <c r="P50" s="67">
        <f>男!P50</f>
        <v>0</v>
      </c>
      <c r="Q50" s="67">
        <f>男!Q50</f>
        <v>0</v>
      </c>
      <c r="R50" s="67">
        <f>男!R50</f>
        <v>0</v>
      </c>
      <c r="S50" s="67">
        <f>男!S50</f>
        <v>0</v>
      </c>
      <c r="T50" s="67">
        <f>男!T50</f>
        <v>0</v>
      </c>
      <c r="U50" s="67">
        <f>男!U50</f>
        <v>0</v>
      </c>
      <c r="V50" s="67">
        <f>男!V50</f>
        <v>0</v>
      </c>
      <c r="W50" s="67">
        <f>男!W50</f>
        <v>0</v>
      </c>
      <c r="AE50" s="69"/>
      <c r="AF50" s="70"/>
      <c r="AI50" s="71"/>
    </row>
    <row r="51" spans="1:35">
      <c r="A51" s="67">
        <f>男!A51</f>
        <v>47</v>
      </c>
      <c r="B51" s="67" t="str">
        <f>男!B51</f>
        <v>〇</v>
      </c>
      <c r="C51" s="67">
        <f>男!C51</f>
        <v>0</v>
      </c>
      <c r="D51" s="67">
        <f>男!D51</f>
        <v>0</v>
      </c>
      <c r="E51" s="67">
        <f>男!E51</f>
        <v>0</v>
      </c>
      <c r="F51" s="67" t="str">
        <f>男!F51</f>
        <v>男</v>
      </c>
      <c r="G51" s="67">
        <f>男!G51</f>
        <v>0</v>
      </c>
      <c r="H51" s="67">
        <f>男!H51</f>
        <v>0</v>
      </c>
      <c r="I51" s="67" t="str">
        <f>男!I51</f>
        <v>北海道</v>
      </c>
      <c r="J51" s="67">
        <f>男!J51</f>
        <v>0</v>
      </c>
      <c r="K51" s="67" t="str">
        <f>男!K51</f>
        <v>（例）道央ｸﾗﾌﾞ</v>
      </c>
      <c r="L51" s="67" t="str">
        <f>男!L51</f>
        <v>一般男子</v>
      </c>
      <c r="M51" s="67" t="str">
        <f>男!M51</f>
        <v>ｴﾝﾄﾘｰなし</v>
      </c>
      <c r="N51" s="67">
        <f>男!N51</f>
        <v>0</v>
      </c>
      <c r="O51" s="67">
        <f>男!O51</f>
        <v>0</v>
      </c>
      <c r="P51" s="67">
        <f>男!P51</f>
        <v>0</v>
      </c>
      <c r="Q51" s="67">
        <f>男!Q51</f>
        <v>0</v>
      </c>
      <c r="R51" s="67">
        <f>男!R51</f>
        <v>0</v>
      </c>
      <c r="S51" s="67">
        <f>男!S51</f>
        <v>0</v>
      </c>
      <c r="T51" s="67">
        <f>男!T51</f>
        <v>0</v>
      </c>
      <c r="U51" s="67">
        <f>男!U51</f>
        <v>0</v>
      </c>
      <c r="V51" s="67">
        <f>男!V51</f>
        <v>0</v>
      </c>
      <c r="W51" s="67">
        <f>男!W51</f>
        <v>0</v>
      </c>
      <c r="AE51" s="69"/>
      <c r="AF51" s="70"/>
      <c r="AI51" s="71"/>
    </row>
    <row r="52" spans="1:35">
      <c r="A52" s="67">
        <f>男!A52</f>
        <v>48</v>
      </c>
      <c r="B52" s="67" t="str">
        <f>男!B52</f>
        <v>〇</v>
      </c>
      <c r="C52" s="67">
        <f>男!C52</f>
        <v>0</v>
      </c>
      <c r="D52" s="67">
        <f>男!D52</f>
        <v>0</v>
      </c>
      <c r="E52" s="67">
        <f>男!E52</f>
        <v>0</v>
      </c>
      <c r="F52" s="67" t="str">
        <f>男!F52</f>
        <v>男</v>
      </c>
      <c r="G52" s="67">
        <f>男!G52</f>
        <v>0</v>
      </c>
      <c r="H52" s="67">
        <f>男!H52</f>
        <v>0</v>
      </c>
      <c r="I52" s="67" t="str">
        <f>男!I52</f>
        <v>北海道</v>
      </c>
      <c r="J52" s="67">
        <f>男!J52</f>
        <v>0</v>
      </c>
      <c r="K52" s="67" t="str">
        <f>男!K52</f>
        <v>（例）道央ｸﾗﾌﾞ</v>
      </c>
      <c r="L52" s="67" t="str">
        <f>男!L52</f>
        <v>一般男子</v>
      </c>
      <c r="M52" s="67" t="str">
        <f>男!M52</f>
        <v>ｴﾝﾄﾘｰなし</v>
      </c>
      <c r="N52" s="67">
        <f>男!N52</f>
        <v>0</v>
      </c>
      <c r="O52" s="67">
        <f>男!O52</f>
        <v>0</v>
      </c>
      <c r="P52" s="67">
        <f>男!P52</f>
        <v>0</v>
      </c>
      <c r="Q52" s="67">
        <f>男!Q52</f>
        <v>0</v>
      </c>
      <c r="R52" s="67">
        <f>男!R52</f>
        <v>0</v>
      </c>
      <c r="S52" s="67">
        <f>男!S52</f>
        <v>0</v>
      </c>
      <c r="T52" s="67">
        <f>男!T52</f>
        <v>0</v>
      </c>
      <c r="U52" s="67">
        <f>男!U52</f>
        <v>0</v>
      </c>
      <c r="V52" s="67">
        <f>男!V52</f>
        <v>0</v>
      </c>
      <c r="W52" s="67">
        <f>男!W52</f>
        <v>0</v>
      </c>
      <c r="AE52" s="69"/>
      <c r="AF52" s="70"/>
      <c r="AI52" s="71"/>
    </row>
    <row r="53" spans="1:35">
      <c r="A53" s="67">
        <f>男!A53</f>
        <v>49</v>
      </c>
      <c r="B53" s="67" t="str">
        <f>男!B53</f>
        <v>〇</v>
      </c>
      <c r="C53" s="67">
        <f>男!C53</f>
        <v>0</v>
      </c>
      <c r="D53" s="67">
        <f>男!D53</f>
        <v>0</v>
      </c>
      <c r="E53" s="67">
        <f>男!E53</f>
        <v>0</v>
      </c>
      <c r="F53" s="67" t="str">
        <f>男!F53</f>
        <v>男</v>
      </c>
      <c r="G53" s="67">
        <f>男!G53</f>
        <v>0</v>
      </c>
      <c r="H53" s="67">
        <f>男!H53</f>
        <v>0</v>
      </c>
      <c r="I53" s="67" t="str">
        <f>男!I53</f>
        <v>北海道</v>
      </c>
      <c r="J53" s="67">
        <f>男!J53</f>
        <v>0</v>
      </c>
      <c r="K53" s="67" t="str">
        <f>男!K53</f>
        <v>（例）道央ｸﾗﾌﾞ</v>
      </c>
      <c r="L53" s="67" t="str">
        <f>男!L53</f>
        <v>一般男子</v>
      </c>
      <c r="M53" s="67" t="str">
        <f>男!M53</f>
        <v>ｴﾝﾄﾘｰなし</v>
      </c>
      <c r="N53" s="67">
        <f>男!N53</f>
        <v>0</v>
      </c>
      <c r="O53" s="67">
        <f>男!O53</f>
        <v>0</v>
      </c>
      <c r="P53" s="67">
        <f>男!P53</f>
        <v>0</v>
      </c>
      <c r="Q53" s="67">
        <f>男!Q53</f>
        <v>0</v>
      </c>
      <c r="R53" s="67">
        <f>男!R53</f>
        <v>0</v>
      </c>
      <c r="S53" s="67">
        <f>男!S53</f>
        <v>0</v>
      </c>
      <c r="T53" s="67">
        <f>男!T53</f>
        <v>0</v>
      </c>
      <c r="U53" s="67">
        <f>男!U53</f>
        <v>0</v>
      </c>
      <c r="V53" s="67">
        <f>男!V53</f>
        <v>0</v>
      </c>
      <c r="W53" s="67">
        <f>男!W53</f>
        <v>0</v>
      </c>
      <c r="AE53" s="69"/>
      <c r="AF53" s="70"/>
    </row>
    <row r="54" spans="1:35">
      <c r="A54" s="67">
        <f>男!A54</f>
        <v>50</v>
      </c>
      <c r="B54" s="67" t="str">
        <f>男!B54</f>
        <v>〇</v>
      </c>
      <c r="C54" s="67">
        <f>男!C54</f>
        <v>0</v>
      </c>
      <c r="D54" s="67">
        <f>男!D54</f>
        <v>0</v>
      </c>
      <c r="E54" s="67">
        <f>男!E54</f>
        <v>0</v>
      </c>
      <c r="F54" s="67" t="str">
        <f>男!F54</f>
        <v>男</v>
      </c>
      <c r="G54" s="67">
        <f>男!G54</f>
        <v>0</v>
      </c>
      <c r="H54" s="67">
        <f>男!H54</f>
        <v>0</v>
      </c>
      <c r="I54" s="67" t="str">
        <f>男!I54</f>
        <v>北海道</v>
      </c>
      <c r="J54" s="67">
        <f>男!J54</f>
        <v>0</v>
      </c>
      <c r="K54" s="67" t="str">
        <f>男!K54</f>
        <v>（例）道央ｸﾗﾌﾞ</v>
      </c>
      <c r="L54" s="67" t="str">
        <f>男!L54</f>
        <v>一般男子</v>
      </c>
      <c r="M54" s="67" t="str">
        <f>男!M54</f>
        <v>ｴﾝﾄﾘｰなし</v>
      </c>
      <c r="N54" s="67">
        <f>男!N54</f>
        <v>0</v>
      </c>
      <c r="O54" s="67">
        <f>男!O54</f>
        <v>0</v>
      </c>
      <c r="P54" s="67">
        <f>男!P54</f>
        <v>0</v>
      </c>
      <c r="Q54" s="67">
        <f>男!Q54</f>
        <v>0</v>
      </c>
      <c r="R54" s="67">
        <f>男!R54</f>
        <v>0</v>
      </c>
      <c r="S54" s="67">
        <f>男!S54</f>
        <v>0</v>
      </c>
      <c r="T54" s="67">
        <f>男!T54</f>
        <v>0</v>
      </c>
      <c r="U54" s="67">
        <f>男!U54</f>
        <v>0</v>
      </c>
      <c r="V54" s="67">
        <f>男!V54</f>
        <v>0</v>
      </c>
      <c r="W54" s="67">
        <f>男!W54</f>
        <v>0</v>
      </c>
      <c r="AE54" s="69"/>
      <c r="AF54" s="70"/>
      <c r="AI54" s="71"/>
    </row>
    <row r="55" spans="1:35">
      <c r="A55" s="125">
        <f>女!A5</f>
        <v>1</v>
      </c>
      <c r="B55" s="125" t="str">
        <f>女!B5</f>
        <v>〇</v>
      </c>
      <c r="C55" s="125">
        <f>女!C5</f>
        <v>0</v>
      </c>
      <c r="D55" s="125">
        <f>女!D5</f>
        <v>0</v>
      </c>
      <c r="E55" s="125">
        <f>女!E5</f>
        <v>0</v>
      </c>
      <c r="F55" s="125" t="str">
        <f>女!F5</f>
        <v>女</v>
      </c>
      <c r="G55" s="125">
        <f>女!G5</f>
        <v>0</v>
      </c>
      <c r="H55" s="125">
        <f>女!H5</f>
        <v>0</v>
      </c>
      <c r="I55" s="125" t="str">
        <f>女!I5</f>
        <v>北海道</v>
      </c>
      <c r="J55" s="125">
        <f>女!J5</f>
        <v>0</v>
      </c>
      <c r="K55" s="125" t="str">
        <f>女!K5</f>
        <v>（例）道央ｸﾗﾌﾞ</v>
      </c>
      <c r="L55" s="125" t="str">
        <f>女!L5</f>
        <v>一般女子</v>
      </c>
      <c r="M55" s="125" t="str">
        <f>女!M5</f>
        <v>ｴﾝﾄﾘｰなし</v>
      </c>
      <c r="N55" s="125">
        <f>女!N5</f>
        <v>0</v>
      </c>
      <c r="O55" s="125">
        <f>女!O5</f>
        <v>0</v>
      </c>
      <c r="P55" s="125">
        <f>女!P5</f>
        <v>0</v>
      </c>
      <c r="Q55" s="125">
        <f>女!Q5</f>
        <v>0</v>
      </c>
      <c r="R55" s="125">
        <f>女!R5</f>
        <v>0</v>
      </c>
      <c r="S55" s="125">
        <f>女!S5</f>
        <v>0</v>
      </c>
      <c r="T55" s="125">
        <f>女!T5</f>
        <v>0</v>
      </c>
      <c r="U55" s="125">
        <f>女!U5</f>
        <v>0</v>
      </c>
      <c r="V55" s="125">
        <f>女!V5</f>
        <v>0</v>
      </c>
      <c r="W55" s="125">
        <f>女!W5</f>
        <v>0</v>
      </c>
    </row>
    <row r="56" spans="1:35">
      <c r="A56" s="125">
        <f>女!A6</f>
        <v>2</v>
      </c>
      <c r="B56" s="125" t="str">
        <f>女!B6</f>
        <v>〇</v>
      </c>
      <c r="C56" s="125">
        <f>女!C6</f>
        <v>0</v>
      </c>
      <c r="D56" s="125">
        <f>女!D6</f>
        <v>0</v>
      </c>
      <c r="E56" s="125">
        <f>女!E6</f>
        <v>0</v>
      </c>
      <c r="F56" s="125" t="str">
        <f>女!F6</f>
        <v>女</v>
      </c>
      <c r="G56" s="125">
        <f>女!G6</f>
        <v>0</v>
      </c>
      <c r="H56" s="125">
        <f>女!H6</f>
        <v>0</v>
      </c>
      <c r="I56" s="125" t="str">
        <f>女!I6</f>
        <v>北海道</v>
      </c>
      <c r="J56" s="125">
        <f>女!J6</f>
        <v>0</v>
      </c>
      <c r="K56" s="125" t="str">
        <f>女!K6</f>
        <v>（例）道央ｸﾗﾌﾞ</v>
      </c>
      <c r="L56" s="125" t="str">
        <f>女!L6</f>
        <v>一般女子</v>
      </c>
      <c r="M56" s="125" t="str">
        <f>女!M6</f>
        <v>ｴﾝﾄﾘｰなし</v>
      </c>
      <c r="N56" s="125">
        <f>女!N6</f>
        <v>0</v>
      </c>
      <c r="O56" s="125">
        <f>女!O6</f>
        <v>0</v>
      </c>
      <c r="P56" s="125">
        <f>女!P6</f>
        <v>0</v>
      </c>
      <c r="Q56" s="125">
        <f>女!Q6</f>
        <v>0</v>
      </c>
      <c r="R56" s="125">
        <f>女!R6</f>
        <v>0</v>
      </c>
      <c r="S56" s="125">
        <f>女!S6</f>
        <v>0</v>
      </c>
      <c r="T56" s="125">
        <f>女!T6</f>
        <v>0</v>
      </c>
      <c r="U56" s="125">
        <f>女!U6</f>
        <v>0</v>
      </c>
      <c r="V56" s="125">
        <f>女!V6</f>
        <v>0</v>
      </c>
      <c r="W56" s="125">
        <f>女!W6</f>
        <v>0</v>
      </c>
    </row>
    <row r="57" spans="1:35">
      <c r="A57" s="125">
        <f>女!A7</f>
        <v>3</v>
      </c>
      <c r="B57" s="125" t="str">
        <f>女!B7</f>
        <v>〇</v>
      </c>
      <c r="C57" s="125">
        <f>女!C7</f>
        <v>0</v>
      </c>
      <c r="D57" s="125">
        <f>女!D7</f>
        <v>0</v>
      </c>
      <c r="E57" s="125">
        <f>女!E7</f>
        <v>0</v>
      </c>
      <c r="F57" s="125" t="str">
        <f>女!F7</f>
        <v>女</v>
      </c>
      <c r="G57" s="125">
        <f>女!G7</f>
        <v>0</v>
      </c>
      <c r="H57" s="125">
        <f>女!H7</f>
        <v>0</v>
      </c>
      <c r="I57" s="125" t="str">
        <f>女!I7</f>
        <v>北海道</v>
      </c>
      <c r="J57" s="125">
        <f>女!J7</f>
        <v>0</v>
      </c>
      <c r="K57" s="125" t="str">
        <f>女!K7</f>
        <v>（例）道央ｸﾗﾌﾞ</v>
      </c>
      <c r="L57" s="125" t="str">
        <f>女!L7</f>
        <v>一般女子</v>
      </c>
      <c r="M57" s="125" t="str">
        <f>女!M7</f>
        <v>ｴﾝﾄﾘｰなし</v>
      </c>
      <c r="N57" s="125">
        <f>女!N7</f>
        <v>0</v>
      </c>
      <c r="O57" s="125">
        <f>女!O7</f>
        <v>0</v>
      </c>
      <c r="P57" s="125">
        <f>女!P7</f>
        <v>0</v>
      </c>
      <c r="Q57" s="125">
        <f>女!Q7</f>
        <v>0</v>
      </c>
      <c r="R57" s="125">
        <f>女!R7</f>
        <v>0</v>
      </c>
      <c r="S57" s="125">
        <f>女!S7</f>
        <v>0</v>
      </c>
      <c r="T57" s="125">
        <f>女!T7</f>
        <v>0</v>
      </c>
      <c r="U57" s="125">
        <f>女!U7</f>
        <v>0</v>
      </c>
      <c r="V57" s="125">
        <f>女!V7</f>
        <v>0</v>
      </c>
      <c r="W57" s="125">
        <f>女!W7</f>
        <v>0</v>
      </c>
    </row>
    <row r="58" spans="1:35">
      <c r="A58" s="125">
        <f>女!A8</f>
        <v>4</v>
      </c>
      <c r="B58" s="125" t="str">
        <f>女!B8</f>
        <v>〇</v>
      </c>
      <c r="C58" s="125">
        <f>女!C8</f>
        <v>0</v>
      </c>
      <c r="D58" s="125">
        <f>女!D8</f>
        <v>0</v>
      </c>
      <c r="E58" s="125">
        <f>女!E8</f>
        <v>0</v>
      </c>
      <c r="F58" s="125" t="str">
        <f>女!F8</f>
        <v>女</v>
      </c>
      <c r="G58" s="125">
        <f>女!G8</f>
        <v>0</v>
      </c>
      <c r="H58" s="125">
        <f>女!H8</f>
        <v>0</v>
      </c>
      <c r="I58" s="125" t="str">
        <f>女!I8</f>
        <v>北海道</v>
      </c>
      <c r="J58" s="125">
        <f>女!J8</f>
        <v>0</v>
      </c>
      <c r="K58" s="125" t="str">
        <f>女!K8</f>
        <v>（例）道央ｸﾗﾌﾞ</v>
      </c>
      <c r="L58" s="125" t="str">
        <f>女!L8</f>
        <v>一般女子</v>
      </c>
      <c r="M58" s="125" t="str">
        <f>女!M8</f>
        <v>ｴﾝﾄﾘｰなし</v>
      </c>
      <c r="N58" s="125">
        <f>女!N8</f>
        <v>0</v>
      </c>
      <c r="O58" s="125">
        <f>女!O8</f>
        <v>0</v>
      </c>
      <c r="P58" s="125">
        <f>女!P8</f>
        <v>0</v>
      </c>
      <c r="Q58" s="125">
        <f>女!Q8</f>
        <v>0</v>
      </c>
      <c r="R58" s="125">
        <f>女!R8</f>
        <v>0</v>
      </c>
      <c r="S58" s="125">
        <f>女!S8</f>
        <v>0</v>
      </c>
      <c r="T58" s="125">
        <f>女!T8</f>
        <v>0</v>
      </c>
      <c r="U58" s="125">
        <f>女!U8</f>
        <v>0</v>
      </c>
      <c r="V58" s="125">
        <f>女!V8</f>
        <v>0</v>
      </c>
      <c r="W58" s="125">
        <f>女!W8</f>
        <v>0</v>
      </c>
    </row>
    <row r="59" spans="1:35">
      <c r="A59" s="125">
        <f>女!A9</f>
        <v>5</v>
      </c>
      <c r="B59" s="125" t="str">
        <f>女!B9</f>
        <v>〇</v>
      </c>
      <c r="C59" s="125">
        <f>女!C9</f>
        <v>0</v>
      </c>
      <c r="D59" s="125">
        <f>女!D9</f>
        <v>0</v>
      </c>
      <c r="E59" s="125">
        <f>女!E9</f>
        <v>0</v>
      </c>
      <c r="F59" s="125" t="str">
        <f>女!F9</f>
        <v>女</v>
      </c>
      <c r="G59" s="125">
        <f>女!G9</f>
        <v>0</v>
      </c>
      <c r="H59" s="125">
        <f>女!H9</f>
        <v>0</v>
      </c>
      <c r="I59" s="125" t="str">
        <f>女!I9</f>
        <v>北海道</v>
      </c>
      <c r="J59" s="125">
        <f>女!J9</f>
        <v>0</v>
      </c>
      <c r="K59" s="125" t="str">
        <f>女!K9</f>
        <v>（例）道央ｸﾗﾌﾞ</v>
      </c>
      <c r="L59" s="125" t="str">
        <f>女!L9</f>
        <v>一般女子</v>
      </c>
      <c r="M59" s="125" t="str">
        <f>女!M9</f>
        <v>ｴﾝﾄﾘｰなし</v>
      </c>
      <c r="N59" s="125">
        <f>女!N9</f>
        <v>0</v>
      </c>
      <c r="O59" s="125">
        <f>女!O9</f>
        <v>0</v>
      </c>
      <c r="P59" s="125">
        <f>女!P9</f>
        <v>0</v>
      </c>
      <c r="Q59" s="125">
        <f>女!Q9</f>
        <v>0</v>
      </c>
      <c r="R59" s="125">
        <f>女!R9</f>
        <v>0</v>
      </c>
      <c r="S59" s="125">
        <f>女!S9</f>
        <v>0</v>
      </c>
      <c r="T59" s="125">
        <f>女!T9</f>
        <v>0</v>
      </c>
      <c r="U59" s="125">
        <f>女!U9</f>
        <v>0</v>
      </c>
      <c r="V59" s="125">
        <f>女!V9</f>
        <v>0</v>
      </c>
      <c r="W59" s="125">
        <f>女!W9</f>
        <v>0</v>
      </c>
    </row>
    <row r="60" spans="1:35">
      <c r="A60" s="125">
        <f>女!A10</f>
        <v>6</v>
      </c>
      <c r="B60" s="125" t="str">
        <f>女!B10</f>
        <v>〇</v>
      </c>
      <c r="C60" s="125">
        <f>女!C10</f>
        <v>0</v>
      </c>
      <c r="D60" s="125">
        <f>女!D10</f>
        <v>0</v>
      </c>
      <c r="E60" s="125">
        <f>女!E10</f>
        <v>0</v>
      </c>
      <c r="F60" s="125" t="str">
        <f>女!F10</f>
        <v>女</v>
      </c>
      <c r="G60" s="125">
        <f>女!G10</f>
        <v>0</v>
      </c>
      <c r="H60" s="125">
        <f>女!H10</f>
        <v>0</v>
      </c>
      <c r="I60" s="125" t="str">
        <f>女!I10</f>
        <v>北海道</v>
      </c>
      <c r="J60" s="125">
        <f>女!J10</f>
        <v>0</v>
      </c>
      <c r="K60" s="125" t="str">
        <f>女!K10</f>
        <v>（例）道央ｸﾗﾌﾞ</v>
      </c>
      <c r="L60" s="125" t="str">
        <f>女!L10</f>
        <v>一般女子</v>
      </c>
      <c r="M60" s="125" t="str">
        <f>女!M10</f>
        <v>ｴﾝﾄﾘｰなし</v>
      </c>
      <c r="N60" s="125">
        <f>女!N10</f>
        <v>0</v>
      </c>
      <c r="O60" s="125">
        <f>女!O10</f>
        <v>0</v>
      </c>
      <c r="P60" s="125">
        <f>女!P10</f>
        <v>0</v>
      </c>
      <c r="Q60" s="125">
        <f>女!Q10</f>
        <v>0</v>
      </c>
      <c r="R60" s="125">
        <f>女!R10</f>
        <v>0</v>
      </c>
      <c r="S60" s="125">
        <f>女!S10</f>
        <v>0</v>
      </c>
      <c r="T60" s="125">
        <f>女!T10</f>
        <v>0</v>
      </c>
      <c r="U60" s="125">
        <f>女!U10</f>
        <v>0</v>
      </c>
      <c r="V60" s="125">
        <f>女!V10</f>
        <v>0</v>
      </c>
      <c r="W60" s="125">
        <f>女!W10</f>
        <v>0</v>
      </c>
    </row>
    <row r="61" spans="1:35">
      <c r="A61" s="125">
        <f>女!A11</f>
        <v>7</v>
      </c>
      <c r="B61" s="125" t="str">
        <f>女!B11</f>
        <v>〇</v>
      </c>
      <c r="C61" s="125">
        <f>女!C11</f>
        <v>0</v>
      </c>
      <c r="D61" s="125">
        <f>女!D11</f>
        <v>0</v>
      </c>
      <c r="E61" s="125">
        <f>女!E11</f>
        <v>0</v>
      </c>
      <c r="F61" s="125" t="str">
        <f>女!F11</f>
        <v>女</v>
      </c>
      <c r="G61" s="125">
        <f>女!G11</f>
        <v>0</v>
      </c>
      <c r="H61" s="125">
        <f>女!H11</f>
        <v>0</v>
      </c>
      <c r="I61" s="125" t="str">
        <f>女!I11</f>
        <v>北海道</v>
      </c>
      <c r="J61" s="125">
        <f>女!J11</f>
        <v>0</v>
      </c>
      <c r="K61" s="125" t="str">
        <f>女!K11</f>
        <v>（例）道央ｸﾗﾌﾞ</v>
      </c>
      <c r="L61" s="125" t="str">
        <f>女!L11</f>
        <v>一般女子</v>
      </c>
      <c r="M61" s="125" t="str">
        <f>女!M11</f>
        <v>ｴﾝﾄﾘｰなし</v>
      </c>
      <c r="N61" s="125">
        <f>女!N11</f>
        <v>0</v>
      </c>
      <c r="O61" s="125">
        <f>女!O11</f>
        <v>0</v>
      </c>
      <c r="P61" s="125">
        <f>女!P11</f>
        <v>0</v>
      </c>
      <c r="Q61" s="125">
        <f>女!Q11</f>
        <v>0</v>
      </c>
      <c r="R61" s="125">
        <f>女!R11</f>
        <v>0</v>
      </c>
      <c r="S61" s="125">
        <f>女!S11</f>
        <v>0</v>
      </c>
      <c r="T61" s="125">
        <f>女!T11</f>
        <v>0</v>
      </c>
      <c r="U61" s="125">
        <f>女!U11</f>
        <v>0</v>
      </c>
      <c r="V61" s="125">
        <f>女!V11</f>
        <v>0</v>
      </c>
      <c r="W61" s="125">
        <f>女!W11</f>
        <v>0</v>
      </c>
    </row>
    <row r="62" spans="1:35">
      <c r="A62" s="125">
        <f>女!A12</f>
        <v>8</v>
      </c>
      <c r="B62" s="125" t="str">
        <f>女!B12</f>
        <v>〇</v>
      </c>
      <c r="C62" s="125">
        <f>女!C12</f>
        <v>0</v>
      </c>
      <c r="D62" s="125">
        <f>女!D12</f>
        <v>0</v>
      </c>
      <c r="E62" s="125">
        <f>女!E12</f>
        <v>0</v>
      </c>
      <c r="F62" s="125" t="str">
        <f>女!F12</f>
        <v>女</v>
      </c>
      <c r="G62" s="125">
        <f>女!G12</f>
        <v>0</v>
      </c>
      <c r="H62" s="125">
        <f>女!H12</f>
        <v>0</v>
      </c>
      <c r="I62" s="125" t="str">
        <f>女!I12</f>
        <v>北海道</v>
      </c>
      <c r="J62" s="125">
        <f>女!J12</f>
        <v>0</v>
      </c>
      <c r="K62" s="125" t="str">
        <f>女!K12</f>
        <v>（例）道央ｸﾗﾌﾞ</v>
      </c>
      <c r="L62" s="125" t="str">
        <f>女!L12</f>
        <v>一般女子</v>
      </c>
      <c r="M62" s="125" t="str">
        <f>女!M12</f>
        <v>ｴﾝﾄﾘｰなし</v>
      </c>
      <c r="N62" s="125">
        <f>女!N12</f>
        <v>0</v>
      </c>
      <c r="O62" s="125">
        <f>女!O12</f>
        <v>0</v>
      </c>
      <c r="P62" s="125">
        <f>女!P12</f>
        <v>0</v>
      </c>
      <c r="Q62" s="125">
        <f>女!Q12</f>
        <v>0</v>
      </c>
      <c r="R62" s="125">
        <f>女!R12</f>
        <v>0</v>
      </c>
      <c r="S62" s="125">
        <f>女!S12</f>
        <v>0</v>
      </c>
      <c r="T62" s="125">
        <f>女!T12</f>
        <v>0</v>
      </c>
      <c r="U62" s="125">
        <f>女!U12</f>
        <v>0</v>
      </c>
      <c r="V62" s="125">
        <f>女!V12</f>
        <v>0</v>
      </c>
      <c r="W62" s="125">
        <f>女!W12</f>
        <v>0</v>
      </c>
    </row>
    <row r="63" spans="1:35">
      <c r="A63" s="125">
        <f>女!A13</f>
        <v>9</v>
      </c>
      <c r="B63" s="125" t="str">
        <f>女!B13</f>
        <v>〇</v>
      </c>
      <c r="C63" s="125">
        <f>女!C13</f>
        <v>0</v>
      </c>
      <c r="D63" s="125">
        <f>女!D13</f>
        <v>0</v>
      </c>
      <c r="E63" s="125">
        <f>女!E13</f>
        <v>0</v>
      </c>
      <c r="F63" s="125" t="str">
        <f>女!F13</f>
        <v>女</v>
      </c>
      <c r="G63" s="125">
        <f>女!G13</f>
        <v>0</v>
      </c>
      <c r="H63" s="125">
        <f>女!H13</f>
        <v>0</v>
      </c>
      <c r="I63" s="125" t="str">
        <f>女!I13</f>
        <v>北海道</v>
      </c>
      <c r="J63" s="125">
        <f>女!J13</f>
        <v>0</v>
      </c>
      <c r="K63" s="125" t="str">
        <f>女!K13</f>
        <v>（例）道央ｸﾗﾌﾞ</v>
      </c>
      <c r="L63" s="125" t="str">
        <f>女!L13</f>
        <v>一般女子</v>
      </c>
      <c r="M63" s="125" t="str">
        <f>女!M13</f>
        <v>ｴﾝﾄﾘｰなし</v>
      </c>
      <c r="N63" s="125">
        <f>女!N13</f>
        <v>0</v>
      </c>
      <c r="O63" s="125">
        <f>女!O13</f>
        <v>0</v>
      </c>
      <c r="P63" s="125">
        <f>女!P13</f>
        <v>0</v>
      </c>
      <c r="Q63" s="125">
        <f>女!Q13</f>
        <v>0</v>
      </c>
      <c r="R63" s="125">
        <f>女!R13</f>
        <v>0</v>
      </c>
      <c r="S63" s="125">
        <f>女!S13</f>
        <v>0</v>
      </c>
      <c r="T63" s="125">
        <f>女!T13</f>
        <v>0</v>
      </c>
      <c r="U63" s="125">
        <f>女!U13</f>
        <v>0</v>
      </c>
      <c r="V63" s="125">
        <f>女!V13</f>
        <v>0</v>
      </c>
      <c r="W63" s="125">
        <f>女!W13</f>
        <v>0</v>
      </c>
    </row>
    <row r="64" spans="1:35">
      <c r="A64" s="125">
        <f>女!A14</f>
        <v>10</v>
      </c>
      <c r="B64" s="125" t="str">
        <f>女!B14</f>
        <v>〇</v>
      </c>
      <c r="C64" s="125">
        <f>女!C14</f>
        <v>0</v>
      </c>
      <c r="D64" s="125">
        <f>女!D14</f>
        <v>0</v>
      </c>
      <c r="E64" s="125">
        <f>女!E14</f>
        <v>0</v>
      </c>
      <c r="F64" s="125" t="str">
        <f>女!F14</f>
        <v>女</v>
      </c>
      <c r="G64" s="125">
        <f>女!G14</f>
        <v>0</v>
      </c>
      <c r="H64" s="125">
        <f>女!H14</f>
        <v>0</v>
      </c>
      <c r="I64" s="125" t="str">
        <f>女!I14</f>
        <v>北海道</v>
      </c>
      <c r="J64" s="125">
        <f>女!J14</f>
        <v>0</v>
      </c>
      <c r="K64" s="125" t="str">
        <f>女!K14</f>
        <v>（例）道央ｸﾗﾌﾞ</v>
      </c>
      <c r="L64" s="125" t="str">
        <f>女!L14</f>
        <v>一般女子</v>
      </c>
      <c r="M64" s="125" t="str">
        <f>女!M14</f>
        <v>ｴﾝﾄﾘｰなし</v>
      </c>
      <c r="N64" s="125">
        <f>女!N14</f>
        <v>0</v>
      </c>
      <c r="O64" s="125">
        <f>女!O14</f>
        <v>0</v>
      </c>
      <c r="P64" s="125">
        <f>女!P14</f>
        <v>0</v>
      </c>
      <c r="Q64" s="125">
        <f>女!Q14</f>
        <v>0</v>
      </c>
      <c r="R64" s="125">
        <f>女!R14</f>
        <v>0</v>
      </c>
      <c r="S64" s="125">
        <f>女!S14</f>
        <v>0</v>
      </c>
      <c r="T64" s="125">
        <f>女!T14</f>
        <v>0</v>
      </c>
      <c r="U64" s="125">
        <f>女!U14</f>
        <v>0</v>
      </c>
      <c r="V64" s="125">
        <f>女!V14</f>
        <v>0</v>
      </c>
      <c r="W64" s="125">
        <f>女!W14</f>
        <v>0</v>
      </c>
    </row>
    <row r="65" spans="1:23">
      <c r="A65" s="125">
        <f>女!A15</f>
        <v>11</v>
      </c>
      <c r="B65" s="125" t="str">
        <f>女!B15</f>
        <v>〇</v>
      </c>
      <c r="C65" s="125">
        <f>女!C15</f>
        <v>0</v>
      </c>
      <c r="D65" s="125">
        <f>女!D15</f>
        <v>0</v>
      </c>
      <c r="E65" s="125">
        <f>女!E15</f>
        <v>0</v>
      </c>
      <c r="F65" s="125" t="str">
        <f>女!F15</f>
        <v>女</v>
      </c>
      <c r="G65" s="125">
        <f>女!G15</f>
        <v>0</v>
      </c>
      <c r="H65" s="125">
        <f>女!H15</f>
        <v>0</v>
      </c>
      <c r="I65" s="125" t="str">
        <f>女!I15</f>
        <v>北海道</v>
      </c>
      <c r="J65" s="125">
        <f>女!J15</f>
        <v>0</v>
      </c>
      <c r="K65" s="125" t="str">
        <f>女!K15</f>
        <v>（例）道央ｸﾗﾌﾞ</v>
      </c>
      <c r="L65" s="125" t="str">
        <f>女!L15</f>
        <v>一般女子</v>
      </c>
      <c r="M65" s="125" t="str">
        <f>女!M15</f>
        <v>ｴﾝﾄﾘｰなし</v>
      </c>
      <c r="N65" s="125">
        <f>女!N15</f>
        <v>0</v>
      </c>
      <c r="O65" s="125">
        <f>女!O15</f>
        <v>0</v>
      </c>
      <c r="P65" s="125">
        <f>女!P15</f>
        <v>0</v>
      </c>
      <c r="Q65" s="125">
        <f>女!Q15</f>
        <v>0</v>
      </c>
      <c r="R65" s="125">
        <f>女!R15</f>
        <v>0</v>
      </c>
      <c r="S65" s="125">
        <f>女!S15</f>
        <v>0</v>
      </c>
      <c r="T65" s="125">
        <f>女!T15</f>
        <v>0</v>
      </c>
      <c r="U65" s="125">
        <f>女!U15</f>
        <v>0</v>
      </c>
      <c r="V65" s="125">
        <f>女!V15</f>
        <v>0</v>
      </c>
      <c r="W65" s="125">
        <f>女!W15</f>
        <v>0</v>
      </c>
    </row>
    <row r="66" spans="1:23">
      <c r="A66" s="125">
        <f>女!A16</f>
        <v>12</v>
      </c>
      <c r="B66" s="125" t="str">
        <f>女!B16</f>
        <v>〇</v>
      </c>
      <c r="C66" s="125">
        <f>女!C16</f>
        <v>0</v>
      </c>
      <c r="D66" s="125">
        <f>女!D16</f>
        <v>0</v>
      </c>
      <c r="E66" s="125">
        <f>女!E16</f>
        <v>0</v>
      </c>
      <c r="F66" s="125" t="str">
        <f>女!F16</f>
        <v>女</v>
      </c>
      <c r="G66" s="125">
        <f>女!G16</f>
        <v>0</v>
      </c>
      <c r="H66" s="125">
        <f>女!H16</f>
        <v>0</v>
      </c>
      <c r="I66" s="125" t="str">
        <f>女!I16</f>
        <v>北海道</v>
      </c>
      <c r="J66" s="125">
        <f>女!J16</f>
        <v>0</v>
      </c>
      <c r="K66" s="125" t="str">
        <f>女!K16</f>
        <v>（例）道央ｸﾗﾌﾞ</v>
      </c>
      <c r="L66" s="125" t="str">
        <f>女!L16</f>
        <v>一般女子</v>
      </c>
      <c r="M66" s="125" t="str">
        <f>女!M16</f>
        <v>ｴﾝﾄﾘｰなし</v>
      </c>
      <c r="N66" s="125">
        <f>女!N16</f>
        <v>0</v>
      </c>
      <c r="O66" s="125">
        <f>女!O16</f>
        <v>0</v>
      </c>
      <c r="P66" s="125">
        <f>女!P16</f>
        <v>0</v>
      </c>
      <c r="Q66" s="125">
        <f>女!Q16</f>
        <v>0</v>
      </c>
      <c r="R66" s="125">
        <f>女!R16</f>
        <v>0</v>
      </c>
      <c r="S66" s="125">
        <f>女!S16</f>
        <v>0</v>
      </c>
      <c r="T66" s="125">
        <f>女!T16</f>
        <v>0</v>
      </c>
      <c r="U66" s="125">
        <f>女!U16</f>
        <v>0</v>
      </c>
      <c r="V66" s="125">
        <f>女!V16</f>
        <v>0</v>
      </c>
      <c r="W66" s="125">
        <f>女!W16</f>
        <v>0</v>
      </c>
    </row>
    <row r="67" spans="1:23">
      <c r="A67" s="125">
        <f>女!A17</f>
        <v>13</v>
      </c>
      <c r="B67" s="125" t="str">
        <f>女!B17</f>
        <v>〇</v>
      </c>
      <c r="C67" s="125">
        <f>女!C17</f>
        <v>0</v>
      </c>
      <c r="D67" s="125">
        <f>女!D17</f>
        <v>0</v>
      </c>
      <c r="E67" s="125">
        <f>女!E17</f>
        <v>0</v>
      </c>
      <c r="F67" s="125" t="str">
        <f>女!F17</f>
        <v>女</v>
      </c>
      <c r="G67" s="125">
        <f>女!G17</f>
        <v>0</v>
      </c>
      <c r="H67" s="125">
        <f>女!H17</f>
        <v>0</v>
      </c>
      <c r="I67" s="125" t="str">
        <f>女!I17</f>
        <v>北海道</v>
      </c>
      <c r="J67" s="125">
        <f>女!J17</f>
        <v>0</v>
      </c>
      <c r="K67" s="125" t="str">
        <f>女!K17</f>
        <v>（例）道央ｸﾗﾌﾞ</v>
      </c>
      <c r="L67" s="125" t="str">
        <f>女!L17</f>
        <v>一般女子</v>
      </c>
      <c r="M67" s="125" t="str">
        <f>女!M17</f>
        <v>ｴﾝﾄﾘｰなし</v>
      </c>
      <c r="N67" s="125">
        <f>女!N17</f>
        <v>0</v>
      </c>
      <c r="O67" s="125">
        <f>女!O17</f>
        <v>0</v>
      </c>
      <c r="P67" s="125">
        <f>女!P17</f>
        <v>0</v>
      </c>
      <c r="Q67" s="125">
        <f>女!Q17</f>
        <v>0</v>
      </c>
      <c r="R67" s="125">
        <f>女!R17</f>
        <v>0</v>
      </c>
      <c r="S67" s="125">
        <f>女!S17</f>
        <v>0</v>
      </c>
      <c r="T67" s="125">
        <f>女!T17</f>
        <v>0</v>
      </c>
      <c r="U67" s="125">
        <f>女!U17</f>
        <v>0</v>
      </c>
      <c r="V67" s="125">
        <f>女!V17</f>
        <v>0</v>
      </c>
      <c r="W67" s="125">
        <f>女!W17</f>
        <v>0</v>
      </c>
    </row>
    <row r="68" spans="1:23">
      <c r="A68" s="125">
        <f>女!A18</f>
        <v>14</v>
      </c>
      <c r="B68" s="125" t="str">
        <f>女!B18</f>
        <v>〇</v>
      </c>
      <c r="C68" s="125">
        <f>女!C18</f>
        <v>0</v>
      </c>
      <c r="D68" s="125">
        <f>女!D18</f>
        <v>0</v>
      </c>
      <c r="E68" s="125">
        <f>女!E18</f>
        <v>0</v>
      </c>
      <c r="F68" s="125" t="str">
        <f>女!F18</f>
        <v>女</v>
      </c>
      <c r="G68" s="125">
        <f>女!G18</f>
        <v>0</v>
      </c>
      <c r="H68" s="125">
        <f>女!H18</f>
        <v>0</v>
      </c>
      <c r="I68" s="125" t="str">
        <f>女!I18</f>
        <v>北海道</v>
      </c>
      <c r="J68" s="125">
        <f>女!J18</f>
        <v>0</v>
      </c>
      <c r="K68" s="125" t="str">
        <f>女!K18</f>
        <v>（例）道央ｸﾗﾌﾞ</v>
      </c>
      <c r="L68" s="125" t="str">
        <f>女!L18</f>
        <v>一般女子</v>
      </c>
      <c r="M68" s="125" t="str">
        <f>女!M18</f>
        <v>ｴﾝﾄﾘｰなし</v>
      </c>
      <c r="N68" s="125">
        <f>女!N18</f>
        <v>0</v>
      </c>
      <c r="O68" s="125">
        <f>女!O18</f>
        <v>0</v>
      </c>
      <c r="P68" s="125">
        <f>女!P18</f>
        <v>0</v>
      </c>
      <c r="Q68" s="125">
        <f>女!Q18</f>
        <v>0</v>
      </c>
      <c r="R68" s="125">
        <f>女!R18</f>
        <v>0</v>
      </c>
      <c r="S68" s="125">
        <f>女!S18</f>
        <v>0</v>
      </c>
      <c r="T68" s="125">
        <f>女!T18</f>
        <v>0</v>
      </c>
      <c r="U68" s="125">
        <f>女!U18</f>
        <v>0</v>
      </c>
      <c r="V68" s="125">
        <f>女!V18</f>
        <v>0</v>
      </c>
      <c r="W68" s="125">
        <f>女!W18</f>
        <v>0</v>
      </c>
    </row>
    <row r="69" spans="1:23">
      <c r="A69" s="125">
        <f>女!A19</f>
        <v>15</v>
      </c>
      <c r="B69" s="125" t="str">
        <f>女!B19</f>
        <v>〇</v>
      </c>
      <c r="C69" s="125">
        <f>女!C19</f>
        <v>0</v>
      </c>
      <c r="D69" s="125">
        <f>女!D19</f>
        <v>0</v>
      </c>
      <c r="E69" s="125">
        <f>女!E19</f>
        <v>0</v>
      </c>
      <c r="F69" s="125" t="str">
        <f>女!F19</f>
        <v>女</v>
      </c>
      <c r="G69" s="125">
        <f>女!G19</f>
        <v>0</v>
      </c>
      <c r="H69" s="125">
        <f>女!H19</f>
        <v>0</v>
      </c>
      <c r="I69" s="125" t="str">
        <f>女!I19</f>
        <v>北海道</v>
      </c>
      <c r="J69" s="125">
        <f>女!J19</f>
        <v>0</v>
      </c>
      <c r="K69" s="125" t="str">
        <f>女!K19</f>
        <v>（例）道央ｸﾗﾌﾞ</v>
      </c>
      <c r="L69" s="125" t="str">
        <f>女!L19</f>
        <v>一般女子</v>
      </c>
      <c r="M69" s="125" t="str">
        <f>女!M19</f>
        <v>ｴﾝﾄﾘｰなし</v>
      </c>
      <c r="N69" s="125">
        <f>女!N19</f>
        <v>0</v>
      </c>
      <c r="O69" s="125">
        <f>女!O19</f>
        <v>0</v>
      </c>
      <c r="P69" s="125">
        <f>女!P19</f>
        <v>0</v>
      </c>
      <c r="Q69" s="125">
        <f>女!Q19</f>
        <v>0</v>
      </c>
      <c r="R69" s="125">
        <f>女!R19</f>
        <v>0</v>
      </c>
      <c r="S69" s="125">
        <f>女!S19</f>
        <v>0</v>
      </c>
      <c r="T69" s="125">
        <f>女!T19</f>
        <v>0</v>
      </c>
      <c r="U69" s="125">
        <f>女!U19</f>
        <v>0</v>
      </c>
      <c r="V69" s="125">
        <f>女!V19</f>
        <v>0</v>
      </c>
      <c r="W69" s="125">
        <f>女!W19</f>
        <v>0</v>
      </c>
    </row>
    <row r="70" spans="1:23">
      <c r="A70" s="125">
        <f>女!A20</f>
        <v>16</v>
      </c>
      <c r="B70" s="125" t="str">
        <f>女!B20</f>
        <v>〇</v>
      </c>
      <c r="C70" s="125">
        <f>女!C20</f>
        <v>0</v>
      </c>
      <c r="D70" s="125">
        <f>女!D20</f>
        <v>0</v>
      </c>
      <c r="E70" s="125">
        <f>女!E20</f>
        <v>0</v>
      </c>
      <c r="F70" s="125" t="str">
        <f>女!F20</f>
        <v>女</v>
      </c>
      <c r="G70" s="125">
        <f>女!G20</f>
        <v>0</v>
      </c>
      <c r="H70" s="125">
        <f>女!H20</f>
        <v>0</v>
      </c>
      <c r="I70" s="125" t="str">
        <f>女!I20</f>
        <v>北海道</v>
      </c>
      <c r="J70" s="125">
        <f>女!J20</f>
        <v>0</v>
      </c>
      <c r="K70" s="125" t="str">
        <f>女!K20</f>
        <v>（例）道央ｸﾗﾌﾞ</v>
      </c>
      <c r="L70" s="125" t="str">
        <f>女!L20</f>
        <v>一般女子</v>
      </c>
      <c r="M70" s="125" t="str">
        <f>女!M20</f>
        <v>ｴﾝﾄﾘｰなし</v>
      </c>
      <c r="N70" s="125">
        <f>女!N20</f>
        <v>0</v>
      </c>
      <c r="O70" s="125">
        <f>女!O20</f>
        <v>0</v>
      </c>
      <c r="P70" s="125">
        <f>女!P20</f>
        <v>0</v>
      </c>
      <c r="Q70" s="125">
        <f>女!Q20</f>
        <v>0</v>
      </c>
      <c r="R70" s="125">
        <f>女!R20</f>
        <v>0</v>
      </c>
      <c r="S70" s="125">
        <f>女!S20</f>
        <v>0</v>
      </c>
      <c r="T70" s="125">
        <f>女!T20</f>
        <v>0</v>
      </c>
      <c r="U70" s="125">
        <f>女!U20</f>
        <v>0</v>
      </c>
      <c r="V70" s="125">
        <f>女!V20</f>
        <v>0</v>
      </c>
      <c r="W70" s="125">
        <f>女!W20</f>
        <v>0</v>
      </c>
    </row>
    <row r="71" spans="1:23">
      <c r="A71" s="125">
        <f>女!A21</f>
        <v>17</v>
      </c>
      <c r="B71" s="125" t="str">
        <f>女!B21</f>
        <v>〇</v>
      </c>
      <c r="C71" s="125">
        <f>女!C21</f>
        <v>0</v>
      </c>
      <c r="D71" s="125">
        <f>女!D21</f>
        <v>0</v>
      </c>
      <c r="E71" s="125">
        <f>女!E21</f>
        <v>0</v>
      </c>
      <c r="F71" s="125" t="str">
        <f>女!F21</f>
        <v>女</v>
      </c>
      <c r="G71" s="125">
        <f>女!G21</f>
        <v>0</v>
      </c>
      <c r="H71" s="125">
        <f>女!H21</f>
        <v>0</v>
      </c>
      <c r="I71" s="125" t="str">
        <f>女!I21</f>
        <v>北海道</v>
      </c>
      <c r="J71" s="125">
        <f>女!J21</f>
        <v>0</v>
      </c>
      <c r="K71" s="125" t="str">
        <f>女!K21</f>
        <v>（例）道央ｸﾗﾌﾞ</v>
      </c>
      <c r="L71" s="125" t="str">
        <f>女!L21</f>
        <v>一般女子</v>
      </c>
      <c r="M71" s="125" t="str">
        <f>女!M21</f>
        <v>ｴﾝﾄﾘｰなし</v>
      </c>
      <c r="N71" s="125">
        <f>女!N21</f>
        <v>0</v>
      </c>
      <c r="O71" s="125">
        <f>女!O21</f>
        <v>0</v>
      </c>
      <c r="P71" s="125">
        <f>女!P21</f>
        <v>0</v>
      </c>
      <c r="Q71" s="125">
        <f>女!Q21</f>
        <v>0</v>
      </c>
      <c r="R71" s="125">
        <f>女!R21</f>
        <v>0</v>
      </c>
      <c r="S71" s="125">
        <f>女!S21</f>
        <v>0</v>
      </c>
      <c r="T71" s="125">
        <f>女!T21</f>
        <v>0</v>
      </c>
      <c r="U71" s="125">
        <f>女!U21</f>
        <v>0</v>
      </c>
      <c r="V71" s="125">
        <f>女!V21</f>
        <v>0</v>
      </c>
      <c r="W71" s="125">
        <f>女!W21</f>
        <v>0</v>
      </c>
    </row>
    <row r="72" spans="1:23">
      <c r="A72" s="125">
        <f>女!A22</f>
        <v>18</v>
      </c>
      <c r="B72" s="125" t="str">
        <f>女!B22</f>
        <v>〇</v>
      </c>
      <c r="C72" s="125">
        <f>女!C22</f>
        <v>0</v>
      </c>
      <c r="D72" s="125">
        <f>女!D22</f>
        <v>0</v>
      </c>
      <c r="E72" s="125">
        <f>女!E22</f>
        <v>0</v>
      </c>
      <c r="F72" s="125" t="str">
        <f>女!F22</f>
        <v>女</v>
      </c>
      <c r="G72" s="125">
        <f>女!G22</f>
        <v>0</v>
      </c>
      <c r="H72" s="125">
        <f>女!H22</f>
        <v>0</v>
      </c>
      <c r="I72" s="125" t="str">
        <f>女!I22</f>
        <v>北海道</v>
      </c>
      <c r="J72" s="125">
        <f>女!J22</f>
        <v>0</v>
      </c>
      <c r="K72" s="125" t="str">
        <f>女!K22</f>
        <v>（例）道央ｸﾗﾌﾞ</v>
      </c>
      <c r="L72" s="125" t="str">
        <f>女!L22</f>
        <v>一般女子</v>
      </c>
      <c r="M72" s="125" t="str">
        <f>女!M22</f>
        <v>ｴﾝﾄﾘｰなし</v>
      </c>
      <c r="N72" s="125">
        <f>女!N22</f>
        <v>0</v>
      </c>
      <c r="O72" s="125">
        <f>女!O22</f>
        <v>0</v>
      </c>
      <c r="P72" s="125">
        <f>女!P22</f>
        <v>0</v>
      </c>
      <c r="Q72" s="125">
        <f>女!Q22</f>
        <v>0</v>
      </c>
      <c r="R72" s="125">
        <f>女!R22</f>
        <v>0</v>
      </c>
      <c r="S72" s="125">
        <f>女!S22</f>
        <v>0</v>
      </c>
      <c r="T72" s="125">
        <f>女!T22</f>
        <v>0</v>
      </c>
      <c r="U72" s="125">
        <f>女!U22</f>
        <v>0</v>
      </c>
      <c r="V72" s="125">
        <f>女!V22</f>
        <v>0</v>
      </c>
      <c r="W72" s="125">
        <f>女!W22</f>
        <v>0</v>
      </c>
    </row>
    <row r="73" spans="1:23">
      <c r="A73" s="125">
        <f>女!A23</f>
        <v>19</v>
      </c>
      <c r="B73" s="125" t="str">
        <f>女!B23</f>
        <v>〇</v>
      </c>
      <c r="C73" s="125">
        <f>女!C23</f>
        <v>0</v>
      </c>
      <c r="D73" s="125">
        <f>女!D23</f>
        <v>0</v>
      </c>
      <c r="E73" s="125">
        <f>女!E23</f>
        <v>0</v>
      </c>
      <c r="F73" s="125" t="str">
        <f>女!F23</f>
        <v>女</v>
      </c>
      <c r="G73" s="125">
        <f>女!G23</f>
        <v>0</v>
      </c>
      <c r="H73" s="125">
        <f>女!H23</f>
        <v>0</v>
      </c>
      <c r="I73" s="125" t="str">
        <f>女!I23</f>
        <v>北海道</v>
      </c>
      <c r="J73" s="125">
        <f>女!J23</f>
        <v>0</v>
      </c>
      <c r="K73" s="125" t="str">
        <f>女!K23</f>
        <v>（例）道央ｸﾗﾌﾞ</v>
      </c>
      <c r="L73" s="125" t="str">
        <f>女!L23</f>
        <v>一般女子</v>
      </c>
      <c r="M73" s="125" t="str">
        <f>女!M23</f>
        <v>ｴﾝﾄﾘｰなし</v>
      </c>
      <c r="N73" s="125">
        <f>女!N23</f>
        <v>0</v>
      </c>
      <c r="O73" s="125">
        <f>女!O23</f>
        <v>0</v>
      </c>
      <c r="P73" s="125">
        <f>女!P23</f>
        <v>0</v>
      </c>
      <c r="Q73" s="125">
        <f>女!Q23</f>
        <v>0</v>
      </c>
      <c r="R73" s="125">
        <f>女!R23</f>
        <v>0</v>
      </c>
      <c r="S73" s="125">
        <f>女!S23</f>
        <v>0</v>
      </c>
      <c r="T73" s="125">
        <f>女!T23</f>
        <v>0</v>
      </c>
      <c r="U73" s="125">
        <f>女!U23</f>
        <v>0</v>
      </c>
      <c r="V73" s="125">
        <f>女!V23</f>
        <v>0</v>
      </c>
      <c r="W73" s="125">
        <f>女!W23</f>
        <v>0</v>
      </c>
    </row>
    <row r="74" spans="1:23">
      <c r="A74" s="125">
        <f>女!A24</f>
        <v>20</v>
      </c>
      <c r="B74" s="125" t="str">
        <f>女!B24</f>
        <v>〇</v>
      </c>
      <c r="C74" s="125">
        <f>女!C24</f>
        <v>0</v>
      </c>
      <c r="D74" s="125">
        <f>女!D24</f>
        <v>0</v>
      </c>
      <c r="E74" s="125">
        <f>女!E24</f>
        <v>0</v>
      </c>
      <c r="F74" s="125" t="str">
        <f>女!F24</f>
        <v>女</v>
      </c>
      <c r="G74" s="125">
        <f>女!G24</f>
        <v>0</v>
      </c>
      <c r="H74" s="125">
        <f>女!H24</f>
        <v>0</v>
      </c>
      <c r="I74" s="125" t="str">
        <f>女!I24</f>
        <v>北海道</v>
      </c>
      <c r="J74" s="125">
        <f>女!J24</f>
        <v>0</v>
      </c>
      <c r="K74" s="125" t="str">
        <f>女!K24</f>
        <v>（例）道央ｸﾗﾌﾞ</v>
      </c>
      <c r="L74" s="125" t="str">
        <f>女!L24</f>
        <v>一般女子</v>
      </c>
      <c r="M74" s="125" t="str">
        <f>女!M24</f>
        <v>ｴﾝﾄﾘｰなし</v>
      </c>
      <c r="N74" s="125">
        <f>女!N24</f>
        <v>0</v>
      </c>
      <c r="O74" s="125">
        <f>女!O24</f>
        <v>0</v>
      </c>
      <c r="P74" s="125">
        <f>女!P24</f>
        <v>0</v>
      </c>
      <c r="Q74" s="125">
        <f>女!Q24</f>
        <v>0</v>
      </c>
      <c r="R74" s="125">
        <f>女!R24</f>
        <v>0</v>
      </c>
      <c r="S74" s="125">
        <f>女!S24</f>
        <v>0</v>
      </c>
      <c r="T74" s="125">
        <f>女!T24</f>
        <v>0</v>
      </c>
      <c r="U74" s="125">
        <f>女!U24</f>
        <v>0</v>
      </c>
      <c r="V74" s="125">
        <f>女!V24</f>
        <v>0</v>
      </c>
      <c r="W74" s="125">
        <f>女!W24</f>
        <v>0</v>
      </c>
    </row>
    <row r="75" spans="1:23">
      <c r="A75" s="125">
        <f>女!A25</f>
        <v>21</v>
      </c>
      <c r="B75" s="125" t="str">
        <f>女!B25</f>
        <v>〇</v>
      </c>
      <c r="C75" s="125">
        <f>女!C25</f>
        <v>0</v>
      </c>
      <c r="D75" s="125">
        <f>女!D25</f>
        <v>0</v>
      </c>
      <c r="E75" s="125">
        <f>女!E25</f>
        <v>0</v>
      </c>
      <c r="F75" s="125" t="str">
        <f>女!F25</f>
        <v>女</v>
      </c>
      <c r="G75" s="125">
        <f>女!G25</f>
        <v>0</v>
      </c>
      <c r="H75" s="125">
        <f>女!H25</f>
        <v>0</v>
      </c>
      <c r="I75" s="125" t="str">
        <f>女!I25</f>
        <v>北海道</v>
      </c>
      <c r="J75" s="125">
        <f>女!J25</f>
        <v>0</v>
      </c>
      <c r="K75" s="125" t="str">
        <f>女!K25</f>
        <v>（例）道央ｸﾗﾌﾞ</v>
      </c>
      <c r="L75" s="125" t="str">
        <f>女!L25</f>
        <v>一般女子</v>
      </c>
      <c r="M75" s="125" t="str">
        <f>女!M25</f>
        <v>ｴﾝﾄﾘｰなし</v>
      </c>
      <c r="N75" s="125">
        <f>女!N25</f>
        <v>0</v>
      </c>
      <c r="O75" s="125">
        <f>女!O25</f>
        <v>0</v>
      </c>
      <c r="P75" s="125">
        <f>女!P25</f>
        <v>0</v>
      </c>
      <c r="Q75" s="125">
        <f>女!Q25</f>
        <v>0</v>
      </c>
      <c r="R75" s="125">
        <f>女!R25</f>
        <v>0</v>
      </c>
      <c r="S75" s="125">
        <f>女!S25</f>
        <v>0</v>
      </c>
      <c r="T75" s="125">
        <f>女!T25</f>
        <v>0</v>
      </c>
      <c r="U75" s="125">
        <f>女!U25</f>
        <v>0</v>
      </c>
      <c r="V75" s="125">
        <f>女!V25</f>
        <v>0</v>
      </c>
      <c r="W75" s="125">
        <f>女!W25</f>
        <v>0</v>
      </c>
    </row>
    <row r="76" spans="1:23">
      <c r="A76" s="125">
        <f>女!A26</f>
        <v>22</v>
      </c>
      <c r="B76" s="125" t="str">
        <f>女!B26</f>
        <v>〇</v>
      </c>
      <c r="C76" s="125">
        <f>女!C26</f>
        <v>0</v>
      </c>
      <c r="D76" s="125">
        <f>女!D26</f>
        <v>0</v>
      </c>
      <c r="E76" s="125">
        <f>女!E26</f>
        <v>0</v>
      </c>
      <c r="F76" s="125" t="str">
        <f>女!F26</f>
        <v>女</v>
      </c>
      <c r="G76" s="125">
        <f>女!G26</f>
        <v>0</v>
      </c>
      <c r="H76" s="125">
        <f>女!H26</f>
        <v>0</v>
      </c>
      <c r="I76" s="125" t="str">
        <f>女!I26</f>
        <v>北海道</v>
      </c>
      <c r="J76" s="125">
        <f>女!J26</f>
        <v>0</v>
      </c>
      <c r="K76" s="125" t="str">
        <f>女!K26</f>
        <v>（例）道央ｸﾗﾌﾞ</v>
      </c>
      <c r="L76" s="125" t="str">
        <f>女!L26</f>
        <v>一般女子</v>
      </c>
      <c r="M76" s="125" t="str">
        <f>女!M26</f>
        <v>ｴﾝﾄﾘｰなし</v>
      </c>
      <c r="N76" s="125">
        <f>女!N26</f>
        <v>0</v>
      </c>
      <c r="O76" s="125">
        <f>女!O26</f>
        <v>0</v>
      </c>
      <c r="P76" s="125">
        <f>女!P26</f>
        <v>0</v>
      </c>
      <c r="Q76" s="125">
        <f>女!Q26</f>
        <v>0</v>
      </c>
      <c r="R76" s="125">
        <f>女!R26</f>
        <v>0</v>
      </c>
      <c r="S76" s="125">
        <f>女!S26</f>
        <v>0</v>
      </c>
      <c r="T76" s="125">
        <f>女!T26</f>
        <v>0</v>
      </c>
      <c r="U76" s="125">
        <f>女!U26</f>
        <v>0</v>
      </c>
      <c r="V76" s="125">
        <f>女!V26</f>
        <v>0</v>
      </c>
      <c r="W76" s="125">
        <f>女!W26</f>
        <v>0</v>
      </c>
    </row>
    <row r="77" spans="1:23">
      <c r="A77" s="125">
        <f>女!A27</f>
        <v>23</v>
      </c>
      <c r="B77" s="125" t="str">
        <f>女!B27</f>
        <v>〇</v>
      </c>
      <c r="C77" s="125">
        <f>女!C27</f>
        <v>0</v>
      </c>
      <c r="D77" s="125">
        <f>女!D27</f>
        <v>0</v>
      </c>
      <c r="E77" s="125">
        <f>女!E27</f>
        <v>0</v>
      </c>
      <c r="F77" s="125" t="str">
        <f>女!F27</f>
        <v>女</v>
      </c>
      <c r="G77" s="125">
        <f>女!G27</f>
        <v>0</v>
      </c>
      <c r="H77" s="125">
        <f>女!H27</f>
        <v>0</v>
      </c>
      <c r="I77" s="125" t="str">
        <f>女!I27</f>
        <v>北海道</v>
      </c>
      <c r="J77" s="125">
        <f>女!J27</f>
        <v>0</v>
      </c>
      <c r="K77" s="125" t="str">
        <f>女!K27</f>
        <v>（例）道央ｸﾗﾌﾞ</v>
      </c>
      <c r="L77" s="125" t="str">
        <f>女!L27</f>
        <v>一般女子</v>
      </c>
      <c r="M77" s="125" t="str">
        <f>女!M27</f>
        <v>ｴﾝﾄﾘｰなし</v>
      </c>
      <c r="N77" s="125">
        <f>女!N27</f>
        <v>0</v>
      </c>
      <c r="O77" s="125">
        <f>女!O27</f>
        <v>0</v>
      </c>
      <c r="P77" s="125">
        <f>女!P27</f>
        <v>0</v>
      </c>
      <c r="Q77" s="125">
        <f>女!Q27</f>
        <v>0</v>
      </c>
      <c r="R77" s="125">
        <f>女!R27</f>
        <v>0</v>
      </c>
      <c r="S77" s="125">
        <f>女!S27</f>
        <v>0</v>
      </c>
      <c r="T77" s="125">
        <f>女!T27</f>
        <v>0</v>
      </c>
      <c r="U77" s="125">
        <f>女!U27</f>
        <v>0</v>
      </c>
      <c r="V77" s="125">
        <f>女!V27</f>
        <v>0</v>
      </c>
      <c r="W77" s="125">
        <f>女!W27</f>
        <v>0</v>
      </c>
    </row>
    <row r="78" spans="1:23">
      <c r="A78" s="125">
        <f>女!A28</f>
        <v>24</v>
      </c>
      <c r="B78" s="125" t="str">
        <f>女!B28</f>
        <v>〇</v>
      </c>
      <c r="C78" s="125">
        <f>女!C28</f>
        <v>0</v>
      </c>
      <c r="D78" s="125">
        <f>女!D28</f>
        <v>0</v>
      </c>
      <c r="E78" s="125">
        <f>女!E28</f>
        <v>0</v>
      </c>
      <c r="F78" s="125" t="str">
        <f>女!F28</f>
        <v>女</v>
      </c>
      <c r="G78" s="125">
        <f>女!G28</f>
        <v>0</v>
      </c>
      <c r="H78" s="125">
        <f>女!H28</f>
        <v>0</v>
      </c>
      <c r="I78" s="125" t="str">
        <f>女!I28</f>
        <v>北海道</v>
      </c>
      <c r="J78" s="125">
        <f>女!J28</f>
        <v>0</v>
      </c>
      <c r="K78" s="125" t="str">
        <f>女!K28</f>
        <v>（例）道央ｸﾗﾌﾞ</v>
      </c>
      <c r="L78" s="125" t="str">
        <f>女!L28</f>
        <v>一般女子</v>
      </c>
      <c r="M78" s="125" t="str">
        <f>女!M28</f>
        <v>ｴﾝﾄﾘｰなし</v>
      </c>
      <c r="N78" s="125">
        <f>女!N28</f>
        <v>0</v>
      </c>
      <c r="O78" s="125">
        <f>女!O28</f>
        <v>0</v>
      </c>
      <c r="P78" s="125">
        <f>女!P28</f>
        <v>0</v>
      </c>
      <c r="Q78" s="125">
        <f>女!Q28</f>
        <v>0</v>
      </c>
      <c r="R78" s="125">
        <f>女!R28</f>
        <v>0</v>
      </c>
      <c r="S78" s="125">
        <f>女!S28</f>
        <v>0</v>
      </c>
      <c r="T78" s="125">
        <f>女!T28</f>
        <v>0</v>
      </c>
      <c r="U78" s="125">
        <f>女!U28</f>
        <v>0</v>
      </c>
      <c r="V78" s="125">
        <f>女!V28</f>
        <v>0</v>
      </c>
      <c r="W78" s="125">
        <f>女!W28</f>
        <v>0</v>
      </c>
    </row>
    <row r="79" spans="1:23">
      <c r="A79" s="125">
        <f>女!A29</f>
        <v>25</v>
      </c>
      <c r="B79" s="125" t="str">
        <f>女!B29</f>
        <v>〇</v>
      </c>
      <c r="C79" s="125">
        <f>女!C29</f>
        <v>0</v>
      </c>
      <c r="D79" s="125">
        <f>女!D29</f>
        <v>0</v>
      </c>
      <c r="E79" s="125">
        <f>女!E29</f>
        <v>0</v>
      </c>
      <c r="F79" s="125" t="str">
        <f>女!F29</f>
        <v>女</v>
      </c>
      <c r="G79" s="125">
        <f>女!G29</f>
        <v>0</v>
      </c>
      <c r="H79" s="125">
        <f>女!H29</f>
        <v>0</v>
      </c>
      <c r="I79" s="125" t="str">
        <f>女!I29</f>
        <v>北海道</v>
      </c>
      <c r="J79" s="125">
        <f>女!J29</f>
        <v>0</v>
      </c>
      <c r="K79" s="125" t="str">
        <f>女!K29</f>
        <v>（例）道央ｸﾗﾌﾞ</v>
      </c>
      <c r="L79" s="125" t="str">
        <f>女!L29</f>
        <v>一般女子</v>
      </c>
      <c r="M79" s="125" t="str">
        <f>女!M29</f>
        <v>ｴﾝﾄﾘｰなし</v>
      </c>
      <c r="N79" s="125">
        <f>女!N29</f>
        <v>0</v>
      </c>
      <c r="O79" s="125">
        <f>女!O29</f>
        <v>0</v>
      </c>
      <c r="P79" s="125">
        <f>女!P29</f>
        <v>0</v>
      </c>
      <c r="Q79" s="125">
        <f>女!Q29</f>
        <v>0</v>
      </c>
      <c r="R79" s="125">
        <f>女!R29</f>
        <v>0</v>
      </c>
      <c r="S79" s="125">
        <f>女!S29</f>
        <v>0</v>
      </c>
      <c r="T79" s="125">
        <f>女!T29</f>
        <v>0</v>
      </c>
      <c r="U79" s="125">
        <f>女!U29</f>
        <v>0</v>
      </c>
      <c r="V79" s="125">
        <f>女!V29</f>
        <v>0</v>
      </c>
      <c r="W79" s="125">
        <f>女!W29</f>
        <v>0</v>
      </c>
    </row>
    <row r="80" spans="1:23">
      <c r="A80" s="125">
        <f>女!A30</f>
        <v>26</v>
      </c>
      <c r="B80" s="125" t="str">
        <f>女!B30</f>
        <v>〇</v>
      </c>
      <c r="C80" s="125">
        <f>女!C30</f>
        <v>0</v>
      </c>
      <c r="D80" s="125">
        <f>女!D30</f>
        <v>0</v>
      </c>
      <c r="E80" s="125">
        <f>女!E30</f>
        <v>0</v>
      </c>
      <c r="F80" s="125" t="str">
        <f>女!F30</f>
        <v>女</v>
      </c>
      <c r="G80" s="125">
        <f>女!G30</f>
        <v>0</v>
      </c>
      <c r="H80" s="125">
        <f>女!H30</f>
        <v>0</v>
      </c>
      <c r="I80" s="125" t="str">
        <f>女!I30</f>
        <v>北海道</v>
      </c>
      <c r="J80" s="125">
        <f>女!J30</f>
        <v>0</v>
      </c>
      <c r="K80" s="125" t="str">
        <f>女!K30</f>
        <v>（例）道央ｸﾗﾌﾞ</v>
      </c>
      <c r="L80" s="125" t="str">
        <f>女!L30</f>
        <v>一般女子</v>
      </c>
      <c r="M80" s="125" t="str">
        <f>女!M30</f>
        <v>ｴﾝﾄﾘｰなし</v>
      </c>
      <c r="N80" s="125">
        <f>女!N30</f>
        <v>0</v>
      </c>
      <c r="O80" s="125">
        <f>女!O30</f>
        <v>0</v>
      </c>
      <c r="P80" s="125">
        <f>女!P30</f>
        <v>0</v>
      </c>
      <c r="Q80" s="125">
        <f>女!Q30</f>
        <v>0</v>
      </c>
      <c r="R80" s="125">
        <f>女!R30</f>
        <v>0</v>
      </c>
      <c r="S80" s="125">
        <f>女!S30</f>
        <v>0</v>
      </c>
      <c r="T80" s="125">
        <f>女!T30</f>
        <v>0</v>
      </c>
      <c r="U80" s="125">
        <f>女!U30</f>
        <v>0</v>
      </c>
      <c r="V80" s="125">
        <f>女!V30</f>
        <v>0</v>
      </c>
      <c r="W80" s="125">
        <f>女!W30</f>
        <v>0</v>
      </c>
    </row>
    <row r="81" spans="1:23">
      <c r="A81" s="125">
        <f>女!A31</f>
        <v>27</v>
      </c>
      <c r="B81" s="125" t="str">
        <f>女!B31</f>
        <v>〇</v>
      </c>
      <c r="C81" s="125">
        <f>女!C31</f>
        <v>0</v>
      </c>
      <c r="D81" s="125">
        <f>女!D31</f>
        <v>0</v>
      </c>
      <c r="E81" s="125">
        <f>女!E31</f>
        <v>0</v>
      </c>
      <c r="F81" s="125" t="str">
        <f>女!F31</f>
        <v>女</v>
      </c>
      <c r="G81" s="125">
        <f>女!G31</f>
        <v>0</v>
      </c>
      <c r="H81" s="125">
        <f>女!H31</f>
        <v>0</v>
      </c>
      <c r="I81" s="125" t="str">
        <f>女!I31</f>
        <v>北海道</v>
      </c>
      <c r="J81" s="125">
        <f>女!J31</f>
        <v>0</v>
      </c>
      <c r="K81" s="125" t="str">
        <f>女!K31</f>
        <v>（例）道央ｸﾗﾌﾞ</v>
      </c>
      <c r="L81" s="125" t="str">
        <f>女!L31</f>
        <v>一般女子</v>
      </c>
      <c r="M81" s="125" t="str">
        <f>女!M31</f>
        <v>ｴﾝﾄﾘｰなし</v>
      </c>
      <c r="N81" s="125">
        <f>女!N31</f>
        <v>0</v>
      </c>
      <c r="O81" s="125">
        <f>女!O31</f>
        <v>0</v>
      </c>
      <c r="P81" s="125">
        <f>女!P31</f>
        <v>0</v>
      </c>
      <c r="Q81" s="125">
        <f>女!Q31</f>
        <v>0</v>
      </c>
      <c r="R81" s="125">
        <f>女!R31</f>
        <v>0</v>
      </c>
      <c r="S81" s="125">
        <f>女!S31</f>
        <v>0</v>
      </c>
      <c r="T81" s="125">
        <f>女!T31</f>
        <v>0</v>
      </c>
      <c r="U81" s="125">
        <f>女!U31</f>
        <v>0</v>
      </c>
      <c r="V81" s="125">
        <f>女!V31</f>
        <v>0</v>
      </c>
      <c r="W81" s="125">
        <f>女!W31</f>
        <v>0</v>
      </c>
    </row>
    <row r="82" spans="1:23">
      <c r="A82" s="125">
        <f>女!A32</f>
        <v>28</v>
      </c>
      <c r="B82" s="125" t="str">
        <f>女!B32</f>
        <v>〇</v>
      </c>
      <c r="C82" s="125">
        <f>女!C32</f>
        <v>0</v>
      </c>
      <c r="D82" s="125">
        <f>女!D32</f>
        <v>0</v>
      </c>
      <c r="E82" s="125">
        <f>女!E32</f>
        <v>0</v>
      </c>
      <c r="F82" s="125" t="str">
        <f>女!F32</f>
        <v>女</v>
      </c>
      <c r="G82" s="125">
        <f>女!G32</f>
        <v>0</v>
      </c>
      <c r="H82" s="125">
        <f>女!H32</f>
        <v>0</v>
      </c>
      <c r="I82" s="125" t="str">
        <f>女!I32</f>
        <v>北海道</v>
      </c>
      <c r="J82" s="125">
        <f>女!J32</f>
        <v>0</v>
      </c>
      <c r="K82" s="125" t="str">
        <f>女!K32</f>
        <v>（例）道央ｸﾗﾌﾞ</v>
      </c>
      <c r="L82" s="125" t="str">
        <f>女!L32</f>
        <v>一般女子</v>
      </c>
      <c r="M82" s="125" t="str">
        <f>女!M32</f>
        <v>ｴﾝﾄﾘｰなし</v>
      </c>
      <c r="N82" s="125">
        <f>女!N32</f>
        <v>0</v>
      </c>
      <c r="O82" s="125">
        <f>女!O32</f>
        <v>0</v>
      </c>
      <c r="P82" s="125">
        <f>女!P32</f>
        <v>0</v>
      </c>
      <c r="Q82" s="125">
        <f>女!Q32</f>
        <v>0</v>
      </c>
      <c r="R82" s="125">
        <f>女!R32</f>
        <v>0</v>
      </c>
      <c r="S82" s="125">
        <f>女!S32</f>
        <v>0</v>
      </c>
      <c r="T82" s="125">
        <f>女!T32</f>
        <v>0</v>
      </c>
      <c r="U82" s="125">
        <f>女!U32</f>
        <v>0</v>
      </c>
      <c r="V82" s="125">
        <f>女!V32</f>
        <v>0</v>
      </c>
      <c r="W82" s="125">
        <f>女!W32</f>
        <v>0</v>
      </c>
    </row>
    <row r="83" spans="1:23">
      <c r="A83" s="125">
        <f>女!A33</f>
        <v>29</v>
      </c>
      <c r="B83" s="125" t="str">
        <f>女!B33</f>
        <v>〇</v>
      </c>
      <c r="C83" s="125">
        <f>女!C33</f>
        <v>0</v>
      </c>
      <c r="D83" s="125">
        <f>女!D33</f>
        <v>0</v>
      </c>
      <c r="E83" s="125">
        <f>女!E33</f>
        <v>0</v>
      </c>
      <c r="F83" s="125" t="str">
        <f>女!F33</f>
        <v>女</v>
      </c>
      <c r="G83" s="125">
        <f>女!G33</f>
        <v>0</v>
      </c>
      <c r="H83" s="125">
        <f>女!H33</f>
        <v>0</v>
      </c>
      <c r="I83" s="125" t="str">
        <f>女!I33</f>
        <v>北海道</v>
      </c>
      <c r="J83" s="125">
        <f>女!J33</f>
        <v>0</v>
      </c>
      <c r="K83" s="125" t="str">
        <f>女!K33</f>
        <v>（例）道央ｸﾗﾌﾞ</v>
      </c>
      <c r="L83" s="125" t="str">
        <f>女!L33</f>
        <v>一般女子</v>
      </c>
      <c r="M83" s="125" t="str">
        <f>女!M33</f>
        <v>ｴﾝﾄﾘｰなし</v>
      </c>
      <c r="N83" s="125">
        <f>女!N33</f>
        <v>0</v>
      </c>
      <c r="O83" s="125">
        <f>女!O33</f>
        <v>0</v>
      </c>
      <c r="P83" s="125">
        <f>女!P33</f>
        <v>0</v>
      </c>
      <c r="Q83" s="125">
        <f>女!Q33</f>
        <v>0</v>
      </c>
      <c r="R83" s="125">
        <f>女!R33</f>
        <v>0</v>
      </c>
      <c r="S83" s="125">
        <f>女!S33</f>
        <v>0</v>
      </c>
      <c r="T83" s="125">
        <f>女!T33</f>
        <v>0</v>
      </c>
      <c r="U83" s="125">
        <f>女!U33</f>
        <v>0</v>
      </c>
      <c r="V83" s="125">
        <f>女!V33</f>
        <v>0</v>
      </c>
      <c r="W83" s="125">
        <f>女!W33</f>
        <v>0</v>
      </c>
    </row>
    <row r="84" spans="1:23">
      <c r="A84" s="125">
        <f>女!A34</f>
        <v>30</v>
      </c>
      <c r="B84" s="125" t="str">
        <f>女!B34</f>
        <v>〇</v>
      </c>
      <c r="C84" s="125">
        <f>女!C34</f>
        <v>0</v>
      </c>
      <c r="D84" s="125">
        <f>女!D34</f>
        <v>0</v>
      </c>
      <c r="E84" s="125">
        <f>女!E34</f>
        <v>0</v>
      </c>
      <c r="F84" s="125" t="str">
        <f>女!F34</f>
        <v>女</v>
      </c>
      <c r="G84" s="125">
        <f>女!G34</f>
        <v>0</v>
      </c>
      <c r="H84" s="125">
        <f>女!H34</f>
        <v>0</v>
      </c>
      <c r="I84" s="125" t="str">
        <f>女!I34</f>
        <v>北海道</v>
      </c>
      <c r="J84" s="125">
        <f>女!J34</f>
        <v>0</v>
      </c>
      <c r="K84" s="125" t="str">
        <f>女!K34</f>
        <v>（例）道央ｸﾗﾌﾞ</v>
      </c>
      <c r="L84" s="125" t="str">
        <f>女!L34</f>
        <v>一般女子</v>
      </c>
      <c r="M84" s="125" t="str">
        <f>女!M34</f>
        <v>ｴﾝﾄﾘｰなし</v>
      </c>
      <c r="N84" s="125">
        <f>女!N34</f>
        <v>0</v>
      </c>
      <c r="O84" s="125">
        <f>女!O34</f>
        <v>0</v>
      </c>
      <c r="P84" s="125">
        <f>女!P34</f>
        <v>0</v>
      </c>
      <c r="Q84" s="125">
        <f>女!Q34</f>
        <v>0</v>
      </c>
      <c r="R84" s="125">
        <f>女!R34</f>
        <v>0</v>
      </c>
      <c r="S84" s="125">
        <f>女!S34</f>
        <v>0</v>
      </c>
      <c r="T84" s="125">
        <f>女!T34</f>
        <v>0</v>
      </c>
      <c r="U84" s="125">
        <f>女!U34</f>
        <v>0</v>
      </c>
      <c r="V84" s="125">
        <f>女!V34</f>
        <v>0</v>
      </c>
      <c r="W84" s="125">
        <f>女!W34</f>
        <v>0</v>
      </c>
    </row>
    <row r="85" spans="1:23">
      <c r="A85" s="125">
        <f>女!A35</f>
        <v>31</v>
      </c>
      <c r="B85" s="125" t="str">
        <f>女!B35</f>
        <v>〇</v>
      </c>
      <c r="C85" s="125">
        <f>女!C35</f>
        <v>0</v>
      </c>
      <c r="D85" s="125">
        <f>女!D35</f>
        <v>0</v>
      </c>
      <c r="E85" s="125">
        <f>女!E35</f>
        <v>0</v>
      </c>
      <c r="F85" s="125" t="str">
        <f>女!F35</f>
        <v>女</v>
      </c>
      <c r="G85" s="125">
        <f>女!G35</f>
        <v>0</v>
      </c>
      <c r="H85" s="125">
        <f>女!H35</f>
        <v>0</v>
      </c>
      <c r="I85" s="125" t="str">
        <f>女!I35</f>
        <v>北海道</v>
      </c>
      <c r="J85" s="125">
        <f>女!J35</f>
        <v>0</v>
      </c>
      <c r="K85" s="125" t="str">
        <f>女!K35</f>
        <v>（例）道央ｸﾗﾌﾞ</v>
      </c>
      <c r="L85" s="125" t="str">
        <f>女!L35</f>
        <v>一般女子</v>
      </c>
      <c r="M85" s="125" t="str">
        <f>女!M35</f>
        <v>ｴﾝﾄﾘｰなし</v>
      </c>
      <c r="N85" s="125">
        <f>女!N35</f>
        <v>0</v>
      </c>
      <c r="O85" s="125">
        <f>女!O35</f>
        <v>0</v>
      </c>
      <c r="P85" s="125">
        <f>女!P35</f>
        <v>0</v>
      </c>
      <c r="Q85" s="125">
        <f>女!Q35</f>
        <v>0</v>
      </c>
      <c r="R85" s="125">
        <f>女!R35</f>
        <v>0</v>
      </c>
      <c r="S85" s="125">
        <f>女!S35</f>
        <v>0</v>
      </c>
      <c r="T85" s="125">
        <f>女!T35</f>
        <v>0</v>
      </c>
      <c r="U85" s="125">
        <f>女!U35</f>
        <v>0</v>
      </c>
      <c r="V85" s="125">
        <f>女!V35</f>
        <v>0</v>
      </c>
      <c r="W85" s="125">
        <f>女!W35</f>
        <v>0</v>
      </c>
    </row>
    <row r="86" spans="1:23">
      <c r="A86" s="125">
        <f>女!A36</f>
        <v>32</v>
      </c>
      <c r="B86" s="125" t="str">
        <f>女!B36</f>
        <v>〇</v>
      </c>
      <c r="C86" s="125">
        <f>女!C36</f>
        <v>0</v>
      </c>
      <c r="D86" s="125">
        <f>女!D36</f>
        <v>0</v>
      </c>
      <c r="E86" s="125">
        <f>女!E36</f>
        <v>0</v>
      </c>
      <c r="F86" s="125" t="str">
        <f>女!F36</f>
        <v>女</v>
      </c>
      <c r="G86" s="125">
        <f>女!G36</f>
        <v>0</v>
      </c>
      <c r="H86" s="125">
        <f>女!H36</f>
        <v>0</v>
      </c>
      <c r="I86" s="125" t="str">
        <f>女!I36</f>
        <v>北海道</v>
      </c>
      <c r="J86" s="125">
        <f>女!J36</f>
        <v>0</v>
      </c>
      <c r="K86" s="125" t="str">
        <f>女!K36</f>
        <v>（例）道央ｸﾗﾌﾞ</v>
      </c>
      <c r="L86" s="125" t="str">
        <f>女!L36</f>
        <v>一般女子</v>
      </c>
      <c r="M86" s="125" t="str">
        <f>女!M36</f>
        <v>ｴﾝﾄﾘｰなし</v>
      </c>
      <c r="N86" s="125">
        <f>女!N36</f>
        <v>0</v>
      </c>
      <c r="O86" s="125">
        <f>女!O36</f>
        <v>0</v>
      </c>
      <c r="P86" s="125">
        <f>女!P36</f>
        <v>0</v>
      </c>
      <c r="Q86" s="125">
        <f>女!Q36</f>
        <v>0</v>
      </c>
      <c r="R86" s="125">
        <f>女!R36</f>
        <v>0</v>
      </c>
      <c r="S86" s="125">
        <f>女!S36</f>
        <v>0</v>
      </c>
      <c r="T86" s="125">
        <f>女!T36</f>
        <v>0</v>
      </c>
      <c r="U86" s="125">
        <f>女!U36</f>
        <v>0</v>
      </c>
      <c r="V86" s="125">
        <f>女!V36</f>
        <v>0</v>
      </c>
      <c r="W86" s="125">
        <f>女!W36</f>
        <v>0</v>
      </c>
    </row>
    <row r="87" spans="1:23">
      <c r="A87" s="125">
        <f>女!A37</f>
        <v>33</v>
      </c>
      <c r="B87" s="125" t="str">
        <f>女!B37</f>
        <v>〇</v>
      </c>
      <c r="C87" s="125">
        <f>女!C37</f>
        <v>0</v>
      </c>
      <c r="D87" s="125">
        <f>女!D37</f>
        <v>0</v>
      </c>
      <c r="E87" s="125">
        <f>女!E37</f>
        <v>0</v>
      </c>
      <c r="F87" s="125" t="str">
        <f>女!F37</f>
        <v>女</v>
      </c>
      <c r="G87" s="125">
        <f>女!G37</f>
        <v>0</v>
      </c>
      <c r="H87" s="125">
        <f>女!H37</f>
        <v>0</v>
      </c>
      <c r="I87" s="125" t="str">
        <f>女!I37</f>
        <v>北海道</v>
      </c>
      <c r="J87" s="125">
        <f>女!J37</f>
        <v>0</v>
      </c>
      <c r="K87" s="125" t="str">
        <f>女!K37</f>
        <v>（例）道央ｸﾗﾌﾞ</v>
      </c>
      <c r="L87" s="125" t="str">
        <f>女!L37</f>
        <v>一般女子</v>
      </c>
      <c r="M87" s="125" t="str">
        <f>女!M37</f>
        <v>ｴﾝﾄﾘｰなし</v>
      </c>
      <c r="N87" s="125">
        <f>女!N37</f>
        <v>0</v>
      </c>
      <c r="O87" s="125">
        <f>女!O37</f>
        <v>0</v>
      </c>
      <c r="P87" s="125">
        <f>女!P37</f>
        <v>0</v>
      </c>
      <c r="Q87" s="125">
        <f>女!Q37</f>
        <v>0</v>
      </c>
      <c r="R87" s="125">
        <f>女!R37</f>
        <v>0</v>
      </c>
      <c r="S87" s="125">
        <f>女!S37</f>
        <v>0</v>
      </c>
      <c r="T87" s="125">
        <f>女!T37</f>
        <v>0</v>
      </c>
      <c r="U87" s="125">
        <f>女!U37</f>
        <v>0</v>
      </c>
      <c r="V87" s="125">
        <f>女!V37</f>
        <v>0</v>
      </c>
      <c r="W87" s="125">
        <f>女!W37</f>
        <v>0</v>
      </c>
    </row>
    <row r="88" spans="1:23">
      <c r="A88" s="125">
        <f>女!A38</f>
        <v>34</v>
      </c>
      <c r="B88" s="125" t="str">
        <f>女!B38</f>
        <v>〇</v>
      </c>
      <c r="C88" s="125">
        <f>女!C38</f>
        <v>0</v>
      </c>
      <c r="D88" s="125">
        <f>女!D38</f>
        <v>0</v>
      </c>
      <c r="E88" s="125">
        <f>女!E38</f>
        <v>0</v>
      </c>
      <c r="F88" s="125" t="str">
        <f>女!F38</f>
        <v>女</v>
      </c>
      <c r="G88" s="125">
        <f>女!G38</f>
        <v>0</v>
      </c>
      <c r="H88" s="125">
        <f>女!H38</f>
        <v>0</v>
      </c>
      <c r="I88" s="125" t="str">
        <f>女!I38</f>
        <v>北海道</v>
      </c>
      <c r="J88" s="125">
        <f>女!J38</f>
        <v>0</v>
      </c>
      <c r="K88" s="125" t="str">
        <f>女!K38</f>
        <v>（例）道央ｸﾗﾌﾞ</v>
      </c>
      <c r="L88" s="125" t="str">
        <f>女!L38</f>
        <v>一般女子</v>
      </c>
      <c r="M88" s="125" t="str">
        <f>女!M38</f>
        <v>ｴﾝﾄﾘｰなし</v>
      </c>
      <c r="N88" s="125">
        <f>女!N38</f>
        <v>0</v>
      </c>
      <c r="O88" s="125">
        <f>女!O38</f>
        <v>0</v>
      </c>
      <c r="P88" s="125">
        <f>女!P38</f>
        <v>0</v>
      </c>
      <c r="Q88" s="125">
        <f>女!Q38</f>
        <v>0</v>
      </c>
      <c r="R88" s="125">
        <f>女!R38</f>
        <v>0</v>
      </c>
      <c r="S88" s="125">
        <f>女!S38</f>
        <v>0</v>
      </c>
      <c r="T88" s="125">
        <f>女!T38</f>
        <v>0</v>
      </c>
      <c r="U88" s="125">
        <f>女!U38</f>
        <v>0</v>
      </c>
      <c r="V88" s="125">
        <f>女!V38</f>
        <v>0</v>
      </c>
      <c r="W88" s="125">
        <f>女!W38</f>
        <v>0</v>
      </c>
    </row>
    <row r="89" spans="1:23">
      <c r="A89" s="125">
        <f>女!A39</f>
        <v>35</v>
      </c>
      <c r="B89" s="125" t="str">
        <f>女!B39</f>
        <v>〇</v>
      </c>
      <c r="C89" s="125">
        <f>女!C39</f>
        <v>0</v>
      </c>
      <c r="D89" s="125">
        <f>女!D39</f>
        <v>0</v>
      </c>
      <c r="E89" s="125">
        <f>女!E39</f>
        <v>0</v>
      </c>
      <c r="F89" s="125" t="str">
        <f>女!F39</f>
        <v>女</v>
      </c>
      <c r="G89" s="125">
        <f>女!G39</f>
        <v>0</v>
      </c>
      <c r="H89" s="125">
        <f>女!H39</f>
        <v>0</v>
      </c>
      <c r="I89" s="125" t="str">
        <f>女!I39</f>
        <v>北海道</v>
      </c>
      <c r="J89" s="125">
        <f>女!J39</f>
        <v>0</v>
      </c>
      <c r="K89" s="125" t="str">
        <f>女!K39</f>
        <v>（例）道央ｸﾗﾌﾞ</v>
      </c>
      <c r="L89" s="125" t="str">
        <f>女!L39</f>
        <v>一般女子</v>
      </c>
      <c r="M89" s="125" t="str">
        <f>女!M39</f>
        <v>ｴﾝﾄﾘｰなし</v>
      </c>
      <c r="N89" s="125">
        <f>女!N39</f>
        <v>0</v>
      </c>
      <c r="O89" s="125">
        <f>女!O39</f>
        <v>0</v>
      </c>
      <c r="P89" s="125">
        <f>女!P39</f>
        <v>0</v>
      </c>
      <c r="Q89" s="125">
        <f>女!Q39</f>
        <v>0</v>
      </c>
      <c r="R89" s="125">
        <f>女!R39</f>
        <v>0</v>
      </c>
      <c r="S89" s="125">
        <f>女!S39</f>
        <v>0</v>
      </c>
      <c r="T89" s="125">
        <f>女!T39</f>
        <v>0</v>
      </c>
      <c r="U89" s="125">
        <f>女!U39</f>
        <v>0</v>
      </c>
      <c r="V89" s="125">
        <f>女!V39</f>
        <v>0</v>
      </c>
      <c r="W89" s="125">
        <f>女!W39</f>
        <v>0</v>
      </c>
    </row>
    <row r="90" spans="1:23">
      <c r="A90" s="125">
        <f>女!A40</f>
        <v>36</v>
      </c>
      <c r="B90" s="125" t="str">
        <f>女!B40</f>
        <v>〇</v>
      </c>
      <c r="C90" s="125">
        <f>女!C40</f>
        <v>0</v>
      </c>
      <c r="D90" s="125">
        <f>女!D40</f>
        <v>0</v>
      </c>
      <c r="E90" s="125">
        <f>女!E40</f>
        <v>0</v>
      </c>
      <c r="F90" s="125" t="str">
        <f>女!F40</f>
        <v>女</v>
      </c>
      <c r="G90" s="125">
        <f>女!G40</f>
        <v>0</v>
      </c>
      <c r="H90" s="125">
        <f>女!H40</f>
        <v>0</v>
      </c>
      <c r="I90" s="125" t="str">
        <f>女!I40</f>
        <v>北海道</v>
      </c>
      <c r="J90" s="125">
        <f>女!J40</f>
        <v>0</v>
      </c>
      <c r="K90" s="125" t="str">
        <f>女!K40</f>
        <v>（例）道央ｸﾗﾌﾞ</v>
      </c>
      <c r="L90" s="125" t="str">
        <f>女!L40</f>
        <v>一般女子</v>
      </c>
      <c r="M90" s="125" t="str">
        <f>女!M40</f>
        <v>ｴﾝﾄﾘｰなし</v>
      </c>
      <c r="N90" s="125">
        <f>女!N40</f>
        <v>0</v>
      </c>
      <c r="O90" s="125">
        <f>女!O40</f>
        <v>0</v>
      </c>
      <c r="P90" s="125">
        <f>女!P40</f>
        <v>0</v>
      </c>
      <c r="Q90" s="125">
        <f>女!Q40</f>
        <v>0</v>
      </c>
      <c r="R90" s="125">
        <f>女!R40</f>
        <v>0</v>
      </c>
      <c r="S90" s="125">
        <f>女!S40</f>
        <v>0</v>
      </c>
      <c r="T90" s="125">
        <f>女!T40</f>
        <v>0</v>
      </c>
      <c r="U90" s="125">
        <f>女!U40</f>
        <v>0</v>
      </c>
      <c r="V90" s="125">
        <f>女!V40</f>
        <v>0</v>
      </c>
      <c r="W90" s="125">
        <f>女!W40</f>
        <v>0</v>
      </c>
    </row>
    <row r="91" spans="1:23">
      <c r="A91" s="125">
        <f>女!A41</f>
        <v>37</v>
      </c>
      <c r="B91" s="125" t="str">
        <f>女!B41</f>
        <v>〇</v>
      </c>
      <c r="C91" s="125">
        <f>女!C41</f>
        <v>0</v>
      </c>
      <c r="D91" s="125">
        <f>女!D41</f>
        <v>0</v>
      </c>
      <c r="E91" s="125">
        <f>女!E41</f>
        <v>0</v>
      </c>
      <c r="F91" s="125" t="str">
        <f>女!F41</f>
        <v>女</v>
      </c>
      <c r="G91" s="125">
        <f>女!G41</f>
        <v>0</v>
      </c>
      <c r="H91" s="125">
        <f>女!H41</f>
        <v>0</v>
      </c>
      <c r="I91" s="125" t="str">
        <f>女!I41</f>
        <v>北海道</v>
      </c>
      <c r="J91" s="125">
        <f>女!J41</f>
        <v>0</v>
      </c>
      <c r="K91" s="125" t="str">
        <f>女!K41</f>
        <v>（例）道央ｸﾗﾌﾞ</v>
      </c>
      <c r="L91" s="125" t="str">
        <f>女!L41</f>
        <v>一般女子</v>
      </c>
      <c r="M91" s="125" t="str">
        <f>女!M41</f>
        <v>ｴﾝﾄﾘｰなし</v>
      </c>
      <c r="N91" s="125">
        <f>女!N41</f>
        <v>0</v>
      </c>
      <c r="O91" s="125">
        <f>女!O41</f>
        <v>0</v>
      </c>
      <c r="P91" s="125">
        <f>女!P41</f>
        <v>0</v>
      </c>
      <c r="Q91" s="125">
        <f>女!Q41</f>
        <v>0</v>
      </c>
      <c r="R91" s="125">
        <f>女!R41</f>
        <v>0</v>
      </c>
      <c r="S91" s="125">
        <f>女!S41</f>
        <v>0</v>
      </c>
      <c r="T91" s="125">
        <f>女!T41</f>
        <v>0</v>
      </c>
      <c r="U91" s="125">
        <f>女!U41</f>
        <v>0</v>
      </c>
      <c r="V91" s="125">
        <f>女!V41</f>
        <v>0</v>
      </c>
      <c r="W91" s="125">
        <f>女!W41</f>
        <v>0</v>
      </c>
    </row>
    <row r="92" spans="1:23">
      <c r="A92" s="125">
        <f>女!A42</f>
        <v>38</v>
      </c>
      <c r="B92" s="125" t="str">
        <f>女!B42</f>
        <v>〇</v>
      </c>
      <c r="C92" s="125">
        <f>女!C42</f>
        <v>0</v>
      </c>
      <c r="D92" s="125">
        <f>女!D42</f>
        <v>0</v>
      </c>
      <c r="E92" s="125">
        <f>女!E42</f>
        <v>0</v>
      </c>
      <c r="F92" s="125" t="str">
        <f>女!F42</f>
        <v>女</v>
      </c>
      <c r="G92" s="125">
        <f>女!G42</f>
        <v>0</v>
      </c>
      <c r="H92" s="125">
        <f>女!H42</f>
        <v>0</v>
      </c>
      <c r="I92" s="125" t="str">
        <f>女!I42</f>
        <v>北海道</v>
      </c>
      <c r="J92" s="125">
        <f>女!J42</f>
        <v>0</v>
      </c>
      <c r="K92" s="125" t="str">
        <f>女!K42</f>
        <v>（例）道央ｸﾗﾌﾞ</v>
      </c>
      <c r="L92" s="125" t="str">
        <f>女!L42</f>
        <v>一般女子</v>
      </c>
      <c r="M92" s="125" t="str">
        <f>女!M42</f>
        <v>ｴﾝﾄﾘｰなし</v>
      </c>
      <c r="N92" s="125">
        <f>女!N42</f>
        <v>0</v>
      </c>
      <c r="O92" s="125">
        <f>女!O42</f>
        <v>0</v>
      </c>
      <c r="P92" s="125">
        <f>女!P42</f>
        <v>0</v>
      </c>
      <c r="Q92" s="125">
        <f>女!Q42</f>
        <v>0</v>
      </c>
      <c r="R92" s="125">
        <f>女!R42</f>
        <v>0</v>
      </c>
      <c r="S92" s="125">
        <f>女!S42</f>
        <v>0</v>
      </c>
      <c r="T92" s="125">
        <f>女!T42</f>
        <v>0</v>
      </c>
      <c r="U92" s="125">
        <f>女!U42</f>
        <v>0</v>
      </c>
      <c r="V92" s="125">
        <f>女!V42</f>
        <v>0</v>
      </c>
      <c r="W92" s="125">
        <f>女!W42</f>
        <v>0</v>
      </c>
    </row>
    <row r="93" spans="1:23">
      <c r="A93" s="125">
        <f>女!A43</f>
        <v>39</v>
      </c>
      <c r="B93" s="125" t="str">
        <f>女!B43</f>
        <v>〇</v>
      </c>
      <c r="C93" s="125">
        <f>女!C43</f>
        <v>0</v>
      </c>
      <c r="D93" s="125">
        <f>女!D43</f>
        <v>0</v>
      </c>
      <c r="E93" s="125">
        <f>女!E43</f>
        <v>0</v>
      </c>
      <c r="F93" s="125" t="str">
        <f>女!F43</f>
        <v>女</v>
      </c>
      <c r="G93" s="125">
        <f>女!G43</f>
        <v>0</v>
      </c>
      <c r="H93" s="125">
        <f>女!H43</f>
        <v>0</v>
      </c>
      <c r="I93" s="125" t="str">
        <f>女!I43</f>
        <v>北海道</v>
      </c>
      <c r="J93" s="125">
        <f>女!J43</f>
        <v>0</v>
      </c>
      <c r="K93" s="125" t="str">
        <f>女!K43</f>
        <v>（例）道央ｸﾗﾌﾞ</v>
      </c>
      <c r="L93" s="125" t="str">
        <f>女!L43</f>
        <v>一般女子</v>
      </c>
      <c r="M93" s="125" t="str">
        <f>女!M43</f>
        <v>ｴﾝﾄﾘｰなし</v>
      </c>
      <c r="N93" s="125">
        <f>女!N43</f>
        <v>0</v>
      </c>
      <c r="O93" s="125">
        <f>女!O43</f>
        <v>0</v>
      </c>
      <c r="P93" s="125">
        <f>女!P43</f>
        <v>0</v>
      </c>
      <c r="Q93" s="125">
        <f>女!Q43</f>
        <v>0</v>
      </c>
      <c r="R93" s="125">
        <f>女!R43</f>
        <v>0</v>
      </c>
      <c r="S93" s="125">
        <f>女!S43</f>
        <v>0</v>
      </c>
      <c r="T93" s="125">
        <f>女!T43</f>
        <v>0</v>
      </c>
      <c r="U93" s="125">
        <f>女!U43</f>
        <v>0</v>
      </c>
      <c r="V93" s="125">
        <f>女!V43</f>
        <v>0</v>
      </c>
      <c r="W93" s="125">
        <f>女!W43</f>
        <v>0</v>
      </c>
    </row>
    <row r="94" spans="1:23">
      <c r="A94" s="125">
        <f>女!A44</f>
        <v>40</v>
      </c>
      <c r="B94" s="125" t="str">
        <f>女!B44</f>
        <v>〇</v>
      </c>
      <c r="C94" s="125">
        <f>女!C44</f>
        <v>0</v>
      </c>
      <c r="D94" s="125">
        <f>女!D44</f>
        <v>0</v>
      </c>
      <c r="E94" s="125">
        <f>女!E44</f>
        <v>0</v>
      </c>
      <c r="F94" s="125" t="str">
        <f>女!F44</f>
        <v>女</v>
      </c>
      <c r="G94" s="125">
        <f>女!G44</f>
        <v>0</v>
      </c>
      <c r="H94" s="125">
        <f>女!H44</f>
        <v>0</v>
      </c>
      <c r="I94" s="125" t="str">
        <f>女!I44</f>
        <v>北海道</v>
      </c>
      <c r="J94" s="125">
        <f>女!J44</f>
        <v>0</v>
      </c>
      <c r="K94" s="125" t="str">
        <f>女!K44</f>
        <v>（例）道央ｸﾗﾌﾞ</v>
      </c>
      <c r="L94" s="125" t="str">
        <f>女!L44</f>
        <v>一般女子</v>
      </c>
      <c r="M94" s="125" t="str">
        <f>女!M44</f>
        <v>ｴﾝﾄﾘｰなし</v>
      </c>
      <c r="N94" s="125">
        <f>女!N44</f>
        <v>0</v>
      </c>
      <c r="O94" s="125">
        <f>女!O44</f>
        <v>0</v>
      </c>
      <c r="P94" s="125">
        <f>女!P44</f>
        <v>0</v>
      </c>
      <c r="Q94" s="125">
        <f>女!Q44</f>
        <v>0</v>
      </c>
      <c r="R94" s="125">
        <f>女!R44</f>
        <v>0</v>
      </c>
      <c r="S94" s="125">
        <f>女!S44</f>
        <v>0</v>
      </c>
      <c r="T94" s="125">
        <f>女!T44</f>
        <v>0</v>
      </c>
      <c r="U94" s="125">
        <f>女!U44</f>
        <v>0</v>
      </c>
      <c r="V94" s="125">
        <f>女!V44</f>
        <v>0</v>
      </c>
      <c r="W94" s="125">
        <f>女!W44</f>
        <v>0</v>
      </c>
    </row>
    <row r="95" spans="1:23">
      <c r="A95" s="125">
        <f>女!A45</f>
        <v>41</v>
      </c>
      <c r="B95" s="125" t="str">
        <f>女!B45</f>
        <v>〇</v>
      </c>
      <c r="C95" s="125">
        <f>女!C45</f>
        <v>0</v>
      </c>
      <c r="D95" s="125">
        <f>女!D45</f>
        <v>0</v>
      </c>
      <c r="E95" s="125">
        <f>女!E45</f>
        <v>0</v>
      </c>
      <c r="F95" s="125" t="str">
        <f>女!F45</f>
        <v>女</v>
      </c>
      <c r="G95" s="125">
        <f>女!G45</f>
        <v>0</v>
      </c>
      <c r="H95" s="125">
        <f>女!H45</f>
        <v>0</v>
      </c>
      <c r="I95" s="125" t="str">
        <f>女!I45</f>
        <v>北海道</v>
      </c>
      <c r="J95" s="125">
        <f>女!J45</f>
        <v>0</v>
      </c>
      <c r="K95" s="125" t="str">
        <f>女!K45</f>
        <v>（例）道央ｸﾗﾌﾞ</v>
      </c>
      <c r="L95" s="125" t="str">
        <f>女!L45</f>
        <v>一般女子</v>
      </c>
      <c r="M95" s="125" t="str">
        <f>女!M45</f>
        <v>ｴﾝﾄﾘｰなし</v>
      </c>
      <c r="N95" s="125">
        <f>女!N45</f>
        <v>0</v>
      </c>
      <c r="O95" s="125">
        <f>女!O45</f>
        <v>0</v>
      </c>
      <c r="P95" s="125">
        <f>女!P45</f>
        <v>0</v>
      </c>
      <c r="Q95" s="125">
        <f>女!Q45</f>
        <v>0</v>
      </c>
      <c r="R95" s="125">
        <f>女!R45</f>
        <v>0</v>
      </c>
      <c r="S95" s="125">
        <f>女!S45</f>
        <v>0</v>
      </c>
      <c r="T95" s="125">
        <f>女!T45</f>
        <v>0</v>
      </c>
      <c r="U95" s="125">
        <f>女!U45</f>
        <v>0</v>
      </c>
      <c r="V95" s="125">
        <f>女!V45</f>
        <v>0</v>
      </c>
      <c r="W95" s="125">
        <f>女!W45</f>
        <v>0</v>
      </c>
    </row>
    <row r="96" spans="1:23">
      <c r="A96" s="125">
        <f>女!A46</f>
        <v>42</v>
      </c>
      <c r="B96" s="125" t="str">
        <f>女!B46</f>
        <v>〇</v>
      </c>
      <c r="C96" s="125">
        <f>女!C46</f>
        <v>0</v>
      </c>
      <c r="D96" s="125">
        <f>女!D46</f>
        <v>0</v>
      </c>
      <c r="E96" s="125">
        <f>女!E46</f>
        <v>0</v>
      </c>
      <c r="F96" s="125" t="str">
        <f>女!F46</f>
        <v>女</v>
      </c>
      <c r="G96" s="125">
        <f>女!G46</f>
        <v>0</v>
      </c>
      <c r="H96" s="125">
        <f>女!H46</f>
        <v>0</v>
      </c>
      <c r="I96" s="125" t="str">
        <f>女!I46</f>
        <v>北海道</v>
      </c>
      <c r="J96" s="125">
        <f>女!J46</f>
        <v>0</v>
      </c>
      <c r="K96" s="125" t="str">
        <f>女!K46</f>
        <v>（例）道央ｸﾗﾌﾞ</v>
      </c>
      <c r="L96" s="125" t="str">
        <f>女!L46</f>
        <v>一般女子</v>
      </c>
      <c r="M96" s="125" t="str">
        <f>女!M46</f>
        <v>ｴﾝﾄﾘｰなし</v>
      </c>
      <c r="N96" s="125">
        <f>女!N46</f>
        <v>0</v>
      </c>
      <c r="O96" s="125">
        <f>女!O46</f>
        <v>0</v>
      </c>
      <c r="P96" s="125">
        <f>女!P46</f>
        <v>0</v>
      </c>
      <c r="Q96" s="125">
        <f>女!Q46</f>
        <v>0</v>
      </c>
      <c r="R96" s="125">
        <f>女!R46</f>
        <v>0</v>
      </c>
      <c r="S96" s="125">
        <f>女!S46</f>
        <v>0</v>
      </c>
      <c r="T96" s="125">
        <f>女!T46</f>
        <v>0</v>
      </c>
      <c r="U96" s="125">
        <f>女!U46</f>
        <v>0</v>
      </c>
      <c r="V96" s="125">
        <f>女!V46</f>
        <v>0</v>
      </c>
      <c r="W96" s="125">
        <f>女!W46</f>
        <v>0</v>
      </c>
    </row>
    <row r="97" spans="1:23">
      <c r="A97" s="125">
        <f>女!A47</f>
        <v>43</v>
      </c>
      <c r="B97" s="125" t="str">
        <f>女!B47</f>
        <v>〇</v>
      </c>
      <c r="C97" s="125">
        <f>女!C47</f>
        <v>0</v>
      </c>
      <c r="D97" s="125">
        <f>女!D47</f>
        <v>0</v>
      </c>
      <c r="E97" s="125">
        <f>女!E47</f>
        <v>0</v>
      </c>
      <c r="F97" s="125" t="str">
        <f>女!F47</f>
        <v>女</v>
      </c>
      <c r="G97" s="125">
        <f>女!G47</f>
        <v>0</v>
      </c>
      <c r="H97" s="125">
        <f>女!H47</f>
        <v>0</v>
      </c>
      <c r="I97" s="125" t="str">
        <f>女!I47</f>
        <v>北海道</v>
      </c>
      <c r="J97" s="125">
        <f>女!J47</f>
        <v>0</v>
      </c>
      <c r="K97" s="125" t="str">
        <f>女!K47</f>
        <v>（例）道央ｸﾗﾌﾞ</v>
      </c>
      <c r="L97" s="125" t="str">
        <f>女!L47</f>
        <v>一般女子</v>
      </c>
      <c r="M97" s="125" t="str">
        <f>女!M47</f>
        <v>ｴﾝﾄﾘｰなし</v>
      </c>
      <c r="N97" s="125">
        <f>女!N47</f>
        <v>0</v>
      </c>
      <c r="O97" s="125">
        <f>女!O47</f>
        <v>0</v>
      </c>
      <c r="P97" s="125">
        <f>女!P47</f>
        <v>0</v>
      </c>
      <c r="Q97" s="125">
        <f>女!Q47</f>
        <v>0</v>
      </c>
      <c r="R97" s="125">
        <f>女!R47</f>
        <v>0</v>
      </c>
      <c r="S97" s="125">
        <f>女!S47</f>
        <v>0</v>
      </c>
      <c r="T97" s="125">
        <f>女!T47</f>
        <v>0</v>
      </c>
      <c r="U97" s="125">
        <f>女!U47</f>
        <v>0</v>
      </c>
      <c r="V97" s="125">
        <f>女!V47</f>
        <v>0</v>
      </c>
      <c r="W97" s="125">
        <f>女!W47</f>
        <v>0</v>
      </c>
    </row>
    <row r="98" spans="1:23">
      <c r="A98" s="125">
        <f>女!A48</f>
        <v>44</v>
      </c>
      <c r="B98" s="125" t="str">
        <f>女!B48</f>
        <v>〇</v>
      </c>
      <c r="C98" s="125">
        <f>女!C48</f>
        <v>0</v>
      </c>
      <c r="D98" s="125">
        <f>女!D48</f>
        <v>0</v>
      </c>
      <c r="E98" s="125">
        <f>女!E48</f>
        <v>0</v>
      </c>
      <c r="F98" s="125" t="str">
        <f>女!F48</f>
        <v>女</v>
      </c>
      <c r="G98" s="125">
        <f>女!G48</f>
        <v>0</v>
      </c>
      <c r="H98" s="125">
        <f>女!H48</f>
        <v>0</v>
      </c>
      <c r="I98" s="125" t="str">
        <f>女!I48</f>
        <v>北海道</v>
      </c>
      <c r="J98" s="125">
        <f>女!J48</f>
        <v>0</v>
      </c>
      <c r="K98" s="125" t="str">
        <f>女!K48</f>
        <v>（例）道央ｸﾗﾌﾞ</v>
      </c>
      <c r="L98" s="125" t="str">
        <f>女!L48</f>
        <v>一般女子</v>
      </c>
      <c r="M98" s="125" t="str">
        <f>女!M48</f>
        <v>ｴﾝﾄﾘｰなし</v>
      </c>
      <c r="N98" s="125">
        <f>女!N48</f>
        <v>0</v>
      </c>
      <c r="O98" s="125">
        <f>女!O48</f>
        <v>0</v>
      </c>
      <c r="P98" s="125">
        <f>女!P48</f>
        <v>0</v>
      </c>
      <c r="Q98" s="125">
        <f>女!Q48</f>
        <v>0</v>
      </c>
      <c r="R98" s="125">
        <f>女!R48</f>
        <v>0</v>
      </c>
      <c r="S98" s="125">
        <f>女!S48</f>
        <v>0</v>
      </c>
      <c r="T98" s="125">
        <f>女!T48</f>
        <v>0</v>
      </c>
      <c r="U98" s="125">
        <f>女!U48</f>
        <v>0</v>
      </c>
      <c r="V98" s="125">
        <f>女!V48</f>
        <v>0</v>
      </c>
      <c r="W98" s="125">
        <f>女!W48</f>
        <v>0</v>
      </c>
    </row>
    <row r="99" spans="1:23">
      <c r="A99" s="125">
        <f>女!A49</f>
        <v>45</v>
      </c>
      <c r="B99" s="125" t="str">
        <f>女!B49</f>
        <v>〇</v>
      </c>
      <c r="C99" s="125">
        <f>女!C49</f>
        <v>0</v>
      </c>
      <c r="D99" s="125">
        <f>女!D49</f>
        <v>0</v>
      </c>
      <c r="E99" s="125">
        <f>女!E49</f>
        <v>0</v>
      </c>
      <c r="F99" s="125" t="str">
        <f>女!F49</f>
        <v>女</v>
      </c>
      <c r="G99" s="125">
        <f>女!G49</f>
        <v>0</v>
      </c>
      <c r="H99" s="125">
        <f>女!H49</f>
        <v>0</v>
      </c>
      <c r="I99" s="125" t="str">
        <f>女!I49</f>
        <v>北海道</v>
      </c>
      <c r="J99" s="125">
        <f>女!J49</f>
        <v>0</v>
      </c>
      <c r="K99" s="125" t="str">
        <f>女!K49</f>
        <v>（例）道央ｸﾗﾌﾞ</v>
      </c>
      <c r="L99" s="125" t="str">
        <f>女!L49</f>
        <v>一般女子</v>
      </c>
      <c r="M99" s="125" t="str">
        <f>女!M49</f>
        <v>ｴﾝﾄﾘｰなし</v>
      </c>
      <c r="N99" s="125">
        <f>女!N49</f>
        <v>0</v>
      </c>
      <c r="O99" s="125">
        <f>女!O49</f>
        <v>0</v>
      </c>
      <c r="P99" s="125">
        <f>女!P49</f>
        <v>0</v>
      </c>
      <c r="Q99" s="125">
        <f>女!Q49</f>
        <v>0</v>
      </c>
      <c r="R99" s="125">
        <f>女!R49</f>
        <v>0</v>
      </c>
      <c r="S99" s="125">
        <f>女!S49</f>
        <v>0</v>
      </c>
      <c r="T99" s="125">
        <f>女!T49</f>
        <v>0</v>
      </c>
      <c r="U99" s="125">
        <f>女!U49</f>
        <v>0</v>
      </c>
      <c r="V99" s="125">
        <f>女!V49</f>
        <v>0</v>
      </c>
      <c r="W99" s="125">
        <f>女!W49</f>
        <v>0</v>
      </c>
    </row>
    <row r="100" spans="1:23">
      <c r="A100" s="125">
        <f>女!A50</f>
        <v>46</v>
      </c>
      <c r="B100" s="125" t="str">
        <f>女!B50</f>
        <v>〇</v>
      </c>
      <c r="C100" s="125">
        <f>女!C50</f>
        <v>0</v>
      </c>
      <c r="D100" s="125">
        <f>女!D50</f>
        <v>0</v>
      </c>
      <c r="E100" s="125">
        <f>女!E50</f>
        <v>0</v>
      </c>
      <c r="F100" s="125" t="str">
        <f>女!F50</f>
        <v>女</v>
      </c>
      <c r="G100" s="125">
        <f>女!G50</f>
        <v>0</v>
      </c>
      <c r="H100" s="125">
        <f>女!H50</f>
        <v>0</v>
      </c>
      <c r="I100" s="125" t="str">
        <f>女!I50</f>
        <v>北海道</v>
      </c>
      <c r="J100" s="125">
        <f>女!J50</f>
        <v>0</v>
      </c>
      <c r="K100" s="125" t="str">
        <f>女!K50</f>
        <v>（例）道央ｸﾗﾌﾞ</v>
      </c>
      <c r="L100" s="125" t="str">
        <f>女!L50</f>
        <v>一般女子</v>
      </c>
      <c r="M100" s="125" t="str">
        <f>女!M50</f>
        <v>ｴﾝﾄﾘｰなし</v>
      </c>
      <c r="N100" s="125">
        <f>女!N50</f>
        <v>0</v>
      </c>
      <c r="O100" s="125">
        <f>女!O50</f>
        <v>0</v>
      </c>
      <c r="P100" s="125">
        <f>女!P50</f>
        <v>0</v>
      </c>
      <c r="Q100" s="125">
        <f>女!Q50</f>
        <v>0</v>
      </c>
      <c r="R100" s="125">
        <f>女!R50</f>
        <v>0</v>
      </c>
      <c r="S100" s="125">
        <f>女!S50</f>
        <v>0</v>
      </c>
      <c r="T100" s="125">
        <f>女!T50</f>
        <v>0</v>
      </c>
      <c r="U100" s="125">
        <f>女!U50</f>
        <v>0</v>
      </c>
      <c r="V100" s="125">
        <f>女!V50</f>
        <v>0</v>
      </c>
      <c r="W100" s="125">
        <f>女!W50</f>
        <v>0</v>
      </c>
    </row>
    <row r="101" spans="1:23">
      <c r="A101" s="125">
        <f>女!A51</f>
        <v>47</v>
      </c>
      <c r="B101" s="125" t="str">
        <f>女!B51</f>
        <v>〇</v>
      </c>
      <c r="C101" s="125">
        <f>女!C51</f>
        <v>0</v>
      </c>
      <c r="D101" s="125">
        <f>女!D51</f>
        <v>0</v>
      </c>
      <c r="E101" s="125">
        <f>女!E51</f>
        <v>0</v>
      </c>
      <c r="F101" s="125" t="str">
        <f>女!F51</f>
        <v>女</v>
      </c>
      <c r="G101" s="125">
        <f>女!G51</f>
        <v>0</v>
      </c>
      <c r="H101" s="125">
        <f>女!H51</f>
        <v>0</v>
      </c>
      <c r="I101" s="125" t="str">
        <f>女!I51</f>
        <v>北海道</v>
      </c>
      <c r="J101" s="125">
        <f>女!J51</f>
        <v>0</v>
      </c>
      <c r="K101" s="125" t="str">
        <f>女!K51</f>
        <v>（例）道央ｸﾗﾌﾞ</v>
      </c>
      <c r="L101" s="125" t="str">
        <f>女!L51</f>
        <v>一般女子</v>
      </c>
      <c r="M101" s="125" t="str">
        <f>女!M51</f>
        <v>ｴﾝﾄﾘｰなし</v>
      </c>
      <c r="N101" s="125">
        <f>女!N51</f>
        <v>0</v>
      </c>
      <c r="O101" s="125">
        <f>女!O51</f>
        <v>0</v>
      </c>
      <c r="P101" s="125">
        <f>女!P51</f>
        <v>0</v>
      </c>
      <c r="Q101" s="125">
        <f>女!Q51</f>
        <v>0</v>
      </c>
      <c r="R101" s="125">
        <f>女!R51</f>
        <v>0</v>
      </c>
      <c r="S101" s="125">
        <f>女!S51</f>
        <v>0</v>
      </c>
      <c r="T101" s="125">
        <f>女!T51</f>
        <v>0</v>
      </c>
      <c r="U101" s="125">
        <f>女!U51</f>
        <v>0</v>
      </c>
      <c r="V101" s="125">
        <f>女!V51</f>
        <v>0</v>
      </c>
      <c r="W101" s="125">
        <f>女!W51</f>
        <v>0</v>
      </c>
    </row>
    <row r="102" spans="1:23">
      <c r="A102" s="125">
        <f>女!A52</f>
        <v>48</v>
      </c>
      <c r="B102" s="125" t="str">
        <f>女!B52</f>
        <v>〇</v>
      </c>
      <c r="C102" s="125">
        <f>女!C52</f>
        <v>0</v>
      </c>
      <c r="D102" s="125">
        <f>女!D52</f>
        <v>0</v>
      </c>
      <c r="E102" s="125">
        <f>女!E52</f>
        <v>0</v>
      </c>
      <c r="F102" s="125" t="str">
        <f>女!F52</f>
        <v>女</v>
      </c>
      <c r="G102" s="125">
        <f>女!G52</f>
        <v>0</v>
      </c>
      <c r="H102" s="125">
        <f>女!H52</f>
        <v>0</v>
      </c>
      <c r="I102" s="125" t="str">
        <f>女!I52</f>
        <v>北海道</v>
      </c>
      <c r="J102" s="125">
        <f>女!J52</f>
        <v>0</v>
      </c>
      <c r="K102" s="125" t="str">
        <f>女!K52</f>
        <v>（例）道央ｸﾗﾌﾞ</v>
      </c>
      <c r="L102" s="125" t="str">
        <f>女!L52</f>
        <v>一般女子</v>
      </c>
      <c r="M102" s="125" t="str">
        <f>女!M52</f>
        <v>ｴﾝﾄﾘｰなし</v>
      </c>
      <c r="N102" s="125">
        <f>女!N52</f>
        <v>0</v>
      </c>
      <c r="O102" s="125">
        <f>女!O52</f>
        <v>0</v>
      </c>
      <c r="P102" s="125">
        <f>女!P52</f>
        <v>0</v>
      </c>
      <c r="Q102" s="125">
        <f>女!Q52</f>
        <v>0</v>
      </c>
      <c r="R102" s="125">
        <f>女!R52</f>
        <v>0</v>
      </c>
      <c r="S102" s="125">
        <f>女!S52</f>
        <v>0</v>
      </c>
      <c r="T102" s="125">
        <f>女!T52</f>
        <v>0</v>
      </c>
      <c r="U102" s="125">
        <f>女!U52</f>
        <v>0</v>
      </c>
      <c r="V102" s="125">
        <f>女!V52</f>
        <v>0</v>
      </c>
      <c r="W102" s="125">
        <f>女!W52</f>
        <v>0</v>
      </c>
    </row>
    <row r="103" spans="1:23">
      <c r="A103" s="125">
        <f>女!A53</f>
        <v>49</v>
      </c>
      <c r="B103" s="125" t="str">
        <f>女!B53</f>
        <v>〇</v>
      </c>
      <c r="C103" s="125">
        <f>女!C53</f>
        <v>0</v>
      </c>
      <c r="D103" s="125">
        <f>女!D53</f>
        <v>0</v>
      </c>
      <c r="E103" s="125">
        <f>女!E53</f>
        <v>0</v>
      </c>
      <c r="F103" s="125" t="str">
        <f>女!F53</f>
        <v>女</v>
      </c>
      <c r="G103" s="125">
        <f>女!G53</f>
        <v>0</v>
      </c>
      <c r="H103" s="125">
        <f>女!H53</f>
        <v>0</v>
      </c>
      <c r="I103" s="125" t="str">
        <f>女!I53</f>
        <v>北海道</v>
      </c>
      <c r="J103" s="125">
        <f>女!J53</f>
        <v>0</v>
      </c>
      <c r="K103" s="125" t="str">
        <f>女!K53</f>
        <v>（例）道央ｸﾗﾌﾞ</v>
      </c>
      <c r="L103" s="125" t="str">
        <f>女!L53</f>
        <v>一般女子</v>
      </c>
      <c r="M103" s="125" t="str">
        <f>女!M53</f>
        <v>ｴﾝﾄﾘｰなし</v>
      </c>
      <c r="N103" s="125">
        <f>女!N53</f>
        <v>0</v>
      </c>
      <c r="O103" s="125">
        <f>女!O53</f>
        <v>0</v>
      </c>
      <c r="P103" s="125">
        <f>女!P53</f>
        <v>0</v>
      </c>
      <c r="Q103" s="125">
        <f>女!Q53</f>
        <v>0</v>
      </c>
      <c r="R103" s="125">
        <f>女!R53</f>
        <v>0</v>
      </c>
      <c r="S103" s="125">
        <f>女!S53</f>
        <v>0</v>
      </c>
      <c r="T103" s="125">
        <f>女!T53</f>
        <v>0</v>
      </c>
      <c r="U103" s="125">
        <f>女!U53</f>
        <v>0</v>
      </c>
      <c r="V103" s="125">
        <f>女!V53</f>
        <v>0</v>
      </c>
      <c r="W103" s="125">
        <f>女!W53</f>
        <v>0</v>
      </c>
    </row>
    <row r="104" spans="1:23">
      <c r="A104" s="125">
        <f>女!A54</f>
        <v>50</v>
      </c>
      <c r="B104" s="125" t="str">
        <f>女!B54</f>
        <v>〇</v>
      </c>
      <c r="C104" s="125">
        <f>女!C54</f>
        <v>0</v>
      </c>
      <c r="D104" s="125">
        <f>女!D54</f>
        <v>0</v>
      </c>
      <c r="E104" s="125">
        <f>女!E54</f>
        <v>0</v>
      </c>
      <c r="F104" s="125" t="str">
        <f>女!F54</f>
        <v>女</v>
      </c>
      <c r="G104" s="125">
        <f>女!G54</f>
        <v>0</v>
      </c>
      <c r="H104" s="125">
        <f>女!H54</f>
        <v>0</v>
      </c>
      <c r="I104" s="125" t="str">
        <f>女!I54</f>
        <v>北海道</v>
      </c>
      <c r="J104" s="125">
        <f>女!J54</f>
        <v>0</v>
      </c>
      <c r="K104" s="125" t="str">
        <f>女!K54</f>
        <v>（例）道央ｸﾗﾌﾞ</v>
      </c>
      <c r="L104" s="125" t="str">
        <f>女!L54</f>
        <v>一般女子</v>
      </c>
      <c r="M104" s="125" t="str">
        <f>女!M54</f>
        <v>ｴﾝﾄﾘｰなし</v>
      </c>
      <c r="N104" s="125">
        <f>女!N54</f>
        <v>0</v>
      </c>
      <c r="O104" s="125">
        <f>女!O54</f>
        <v>0</v>
      </c>
      <c r="P104" s="125">
        <f>女!P54</f>
        <v>0</v>
      </c>
      <c r="Q104" s="125">
        <f>女!Q54</f>
        <v>0</v>
      </c>
      <c r="R104" s="125">
        <f>女!R54</f>
        <v>0</v>
      </c>
      <c r="S104" s="125">
        <f>女!S54</f>
        <v>0</v>
      </c>
      <c r="T104" s="125">
        <f>女!T54</f>
        <v>0</v>
      </c>
      <c r="U104" s="125">
        <f>女!U54</f>
        <v>0</v>
      </c>
      <c r="V104" s="125">
        <f>女!V54</f>
        <v>0</v>
      </c>
      <c r="W104" s="125">
        <f>女!W54</f>
        <v>0</v>
      </c>
    </row>
    <row r="105" spans="1:23">
      <c r="B105" s="63"/>
    </row>
    <row r="106" spans="1:23">
      <c r="B106" s="63"/>
    </row>
    <row r="107" spans="1:23">
      <c r="B107" s="63"/>
    </row>
    <row r="108" spans="1:23">
      <c r="B108" s="63"/>
    </row>
    <row r="109" spans="1:23">
      <c r="B109" s="63"/>
    </row>
    <row r="110" spans="1:23">
      <c r="B110" s="63"/>
    </row>
    <row r="111" spans="1:23">
      <c r="B111" s="63"/>
    </row>
    <row r="112" spans="1:23">
      <c r="B112" s="63"/>
    </row>
    <row r="113" spans="2:2">
      <c r="B113" s="63"/>
    </row>
    <row r="114" spans="2:2">
      <c r="B114" s="63"/>
    </row>
    <row r="115" spans="2:2">
      <c r="B115" s="63"/>
    </row>
    <row r="116" spans="2:2">
      <c r="B116" s="63"/>
    </row>
    <row r="117" spans="2:2">
      <c r="B117" s="63"/>
    </row>
    <row r="118" spans="2:2">
      <c r="B118" s="63"/>
    </row>
    <row r="119" spans="2:2">
      <c r="B119" s="63"/>
    </row>
    <row r="120" spans="2:2">
      <c r="B120" s="63"/>
    </row>
    <row r="121" spans="2:2">
      <c r="B121" s="63"/>
    </row>
    <row r="122" spans="2:2">
      <c r="B122" s="63"/>
    </row>
    <row r="123" spans="2:2">
      <c r="B123" s="63"/>
    </row>
    <row r="124" spans="2:2">
      <c r="B124" s="63"/>
    </row>
    <row r="125" spans="2:2">
      <c r="B125" s="63"/>
    </row>
    <row r="126" spans="2:2">
      <c r="B126" s="63"/>
    </row>
    <row r="127" spans="2:2">
      <c r="B127" s="63"/>
    </row>
    <row r="128" spans="2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2" zoomScaleNormal="100" zoomScaleSheetLayoutView="100" workbookViewId="0">
      <selection activeCell="AC9" sqref="AC9"/>
    </sheetView>
  </sheetViews>
  <sheetFormatPr defaultRowHeight="13"/>
  <cols>
    <col min="1" max="1" width="5.08984375" customWidth="1"/>
    <col min="4" max="6" width="6.90625" customWidth="1"/>
    <col min="7" max="7" width="5.7265625" customWidth="1"/>
    <col min="8" max="8" width="6.26953125" customWidth="1"/>
    <col min="11" max="15" width="6.90625" customWidth="1"/>
    <col min="16" max="16" width="7.90625" bestFit="1" customWidth="1"/>
  </cols>
  <sheetData>
    <row r="1" spans="1:29" ht="56" thickBot="1">
      <c r="B1" s="279" t="str">
        <f>'2025 第３戦'!D4&amp;"開催"</f>
        <v>２０２５年　６月　８日（日）開催</v>
      </c>
      <c r="C1" s="279"/>
      <c r="D1" s="279"/>
      <c r="E1" s="279"/>
      <c r="F1" s="279"/>
      <c r="G1" s="279"/>
      <c r="H1" s="279"/>
      <c r="I1" s="279"/>
      <c r="J1" s="224" t="s">
        <v>28</v>
      </c>
      <c r="K1" s="280"/>
      <c r="L1" s="281" t="str">
        <f>総括!L1</f>
        <v>＊</v>
      </c>
      <c r="M1" s="281"/>
      <c r="N1" s="281"/>
      <c r="O1" s="281"/>
      <c r="P1" s="282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15" customHeight="1">
      <c r="B3" s="301" t="s">
        <v>41</v>
      </c>
      <c r="C3" s="302"/>
      <c r="D3" s="302"/>
      <c r="E3" s="303"/>
      <c r="F3" s="248" t="str">
        <f>総括!I13</f>
        <v>（例）道央ｸﾗﾌﾞ</v>
      </c>
      <c r="G3" s="276"/>
      <c r="H3" s="276"/>
      <c r="I3" s="276"/>
      <c r="J3" s="276"/>
      <c r="K3" s="276"/>
      <c r="L3" s="286" t="s">
        <v>31</v>
      </c>
      <c r="M3" s="286"/>
      <c r="N3" s="286"/>
      <c r="O3" s="286"/>
      <c r="P3" s="286"/>
    </row>
    <row r="4" spans="1:29" ht="37.15" customHeight="1">
      <c r="B4" s="304" t="s">
        <v>184</v>
      </c>
      <c r="C4" s="304"/>
      <c r="D4" s="304"/>
      <c r="E4" s="304"/>
      <c r="F4" s="276">
        <f>総括!B15</f>
        <v>0</v>
      </c>
      <c r="G4" s="276"/>
      <c r="H4" s="276"/>
      <c r="I4" s="276"/>
      <c r="J4" s="276"/>
      <c r="K4" s="277"/>
      <c r="L4" s="248">
        <f>総括!B9</f>
        <v>0</v>
      </c>
      <c r="M4" s="276"/>
      <c r="N4" s="276"/>
      <c r="O4" s="277"/>
      <c r="P4" s="20" t="s">
        <v>185</v>
      </c>
    </row>
    <row r="5" spans="1:29" ht="9" customHeight="1">
      <c r="B5" s="114"/>
      <c r="C5" s="114"/>
      <c r="D5" s="114"/>
      <c r="E5" s="114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</row>
    <row r="6" spans="1:29" ht="14">
      <c r="B6" s="127" t="s">
        <v>326</v>
      </c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29" ht="14.25" customHeight="1">
      <c r="B7" s="289" t="s">
        <v>309</v>
      </c>
      <c r="C7" s="289" t="s">
        <v>310</v>
      </c>
      <c r="D7" s="295" t="s">
        <v>311</v>
      </c>
      <c r="E7" s="296"/>
      <c r="F7" s="296"/>
      <c r="G7" s="297"/>
      <c r="H7" s="293" t="s">
        <v>312</v>
      </c>
      <c r="I7" s="117" t="s">
        <v>313</v>
      </c>
      <c r="J7" s="117"/>
      <c r="K7" s="117" t="s">
        <v>314</v>
      </c>
      <c r="L7" s="117"/>
      <c r="M7" s="117" t="s">
        <v>364</v>
      </c>
      <c r="N7" s="117"/>
      <c r="O7" s="117" t="s">
        <v>315</v>
      </c>
      <c r="P7" s="118"/>
      <c r="Q7" s="117" t="s">
        <v>317</v>
      </c>
      <c r="R7" s="118"/>
      <c r="S7" s="119" t="s">
        <v>318</v>
      </c>
      <c r="T7" s="119"/>
      <c r="U7" s="117" t="s">
        <v>320</v>
      </c>
      <c r="V7" s="118"/>
      <c r="W7" s="117" t="s">
        <v>321</v>
      </c>
      <c r="X7" s="118"/>
      <c r="Y7" s="119" t="s">
        <v>322</v>
      </c>
      <c r="Z7" s="119"/>
      <c r="AA7" s="291" t="s">
        <v>323</v>
      </c>
      <c r="AB7" s="119" t="s">
        <v>324</v>
      </c>
      <c r="AC7" s="119"/>
    </row>
    <row r="8" spans="1:29" s="27" customFormat="1" ht="14.25" customHeight="1">
      <c r="B8" s="290"/>
      <c r="C8" s="290"/>
      <c r="D8" s="298"/>
      <c r="E8" s="299"/>
      <c r="F8" s="299"/>
      <c r="G8" s="300"/>
      <c r="H8" s="294"/>
      <c r="I8" s="100" t="s">
        <v>330</v>
      </c>
      <c r="J8" s="100">
        <v>500</v>
      </c>
      <c r="K8" s="100" t="s">
        <v>10</v>
      </c>
      <c r="L8" s="100">
        <v>500</v>
      </c>
      <c r="M8" s="100" t="str">
        <f>IF(総括!$B$24&lt;&gt;"","あり","なし")</f>
        <v>なし</v>
      </c>
      <c r="N8" s="100" t="str">
        <f>IF(総括!$B$24&lt;&gt;"","0","300")</f>
        <v>300</v>
      </c>
      <c r="O8" s="100" t="s">
        <v>316</v>
      </c>
      <c r="P8" s="20">
        <v>700</v>
      </c>
      <c r="Q8" s="100" t="s">
        <v>316</v>
      </c>
      <c r="R8" s="20">
        <v>1000</v>
      </c>
      <c r="S8" s="120" t="s">
        <v>319</v>
      </c>
      <c r="T8" s="120">
        <v>1200</v>
      </c>
      <c r="U8" s="100" t="s">
        <v>316</v>
      </c>
      <c r="V8" s="20">
        <v>700</v>
      </c>
      <c r="W8" s="100" t="s">
        <v>316</v>
      </c>
      <c r="X8" s="20">
        <v>1000</v>
      </c>
      <c r="Y8" s="120" t="s">
        <v>319</v>
      </c>
      <c r="Z8" s="120">
        <v>1200</v>
      </c>
      <c r="AA8" s="292"/>
      <c r="AB8" s="120" t="s">
        <v>325</v>
      </c>
      <c r="AC8" s="120" t="s">
        <v>277</v>
      </c>
    </row>
    <row r="9" spans="1:29" s="19" customFormat="1" ht="37.15" customHeight="1">
      <c r="A9" s="19" t="str">
        <f>IF(OR(参加料!C11&gt;0,参加料!D11&gt;0,参加料!C12&gt;0,参加料!D12&gt;0),"〇","")</f>
        <v/>
      </c>
      <c r="B9" s="136" t="str">
        <f>$L$1</f>
        <v>＊</v>
      </c>
      <c r="C9" s="136">
        <f>$L$4</f>
        <v>0</v>
      </c>
      <c r="D9" s="238" t="str">
        <f>$F$3</f>
        <v>（例）道央ｸﾗﾌﾞ</v>
      </c>
      <c r="E9" s="257"/>
      <c r="F9" s="257"/>
      <c r="G9" s="258"/>
      <c r="H9" s="131">
        <f>ROUNDUP((O9+Q9+U9+W9)/3,0)</f>
        <v>0</v>
      </c>
      <c r="I9" s="131">
        <f>参加料!C10</f>
        <v>0</v>
      </c>
      <c r="J9" s="131">
        <f>I9*J8</f>
        <v>0</v>
      </c>
      <c r="K9" s="131">
        <f>参加料!D10</f>
        <v>0</v>
      </c>
      <c r="L9" s="131">
        <f>K9*L8</f>
        <v>0</v>
      </c>
      <c r="M9" s="131">
        <f>参加料!E14</f>
        <v>0</v>
      </c>
      <c r="N9" s="131">
        <f>M9*N8</f>
        <v>0</v>
      </c>
      <c r="O9" s="131">
        <f>参加料!C11</f>
        <v>0</v>
      </c>
      <c r="P9" s="132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 t="str">
        <f>参加料!$E$6</f>
        <v>〇</v>
      </c>
      <c r="AC9" s="22" t="str">
        <f>参加料!$H$6</f>
        <v>〇</v>
      </c>
    </row>
    <row r="10" spans="1:29" ht="14">
      <c r="B10" s="126" t="s">
        <v>327</v>
      </c>
      <c r="C10" s="114"/>
      <c r="D10" s="114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/>
      <c r="Q10" s="121"/>
    </row>
    <row r="11" spans="1:29">
      <c r="B11" s="289" t="s">
        <v>309</v>
      </c>
      <c r="C11" s="289" t="s">
        <v>310</v>
      </c>
      <c r="D11" s="295" t="s">
        <v>311</v>
      </c>
      <c r="E11" s="296"/>
      <c r="F11" s="296"/>
      <c r="G11" s="297"/>
      <c r="H11" s="293" t="s">
        <v>312</v>
      </c>
      <c r="I11" s="117" t="s">
        <v>313</v>
      </c>
      <c r="J11" s="117"/>
      <c r="K11" s="117" t="s">
        <v>314</v>
      </c>
      <c r="L11" s="117"/>
      <c r="M11" s="117" t="s">
        <v>364</v>
      </c>
      <c r="N11" s="117"/>
      <c r="O11" s="117" t="s">
        <v>315</v>
      </c>
      <c r="P11" s="118"/>
      <c r="Q11" s="117" t="s">
        <v>317</v>
      </c>
      <c r="R11" s="118"/>
      <c r="S11" s="119" t="s">
        <v>318</v>
      </c>
      <c r="T11" s="119"/>
      <c r="U11" s="117" t="s">
        <v>320</v>
      </c>
      <c r="V11" s="118"/>
      <c r="W11" s="117" t="s">
        <v>321</v>
      </c>
      <c r="X11" s="118"/>
      <c r="Y11" s="119" t="s">
        <v>322</v>
      </c>
      <c r="Z11" s="119"/>
      <c r="AA11" s="291" t="s">
        <v>323</v>
      </c>
      <c r="AB11" s="119" t="s">
        <v>324</v>
      </c>
      <c r="AC11" s="119"/>
    </row>
    <row r="12" spans="1:29">
      <c r="B12" s="290"/>
      <c r="C12" s="290"/>
      <c r="D12" s="298"/>
      <c r="E12" s="299"/>
      <c r="F12" s="299"/>
      <c r="G12" s="300"/>
      <c r="H12" s="294"/>
      <c r="I12" s="100" t="s">
        <v>10</v>
      </c>
      <c r="J12" s="100">
        <v>500</v>
      </c>
      <c r="K12" s="100" t="s">
        <v>10</v>
      </c>
      <c r="L12" s="100">
        <v>500</v>
      </c>
      <c r="M12" s="100" t="str">
        <f>IF(総括!$B$24&lt;&gt;"","あり","なし")</f>
        <v>なし</v>
      </c>
      <c r="N12" s="100" t="str">
        <f>IF(総括!$B$24&lt;&gt;"","0","300")</f>
        <v>300</v>
      </c>
      <c r="O12" s="100" t="s">
        <v>316</v>
      </c>
      <c r="P12" s="20">
        <v>1000</v>
      </c>
      <c r="Q12" s="100" t="s">
        <v>316</v>
      </c>
      <c r="R12" s="20">
        <v>1500</v>
      </c>
      <c r="S12" s="120" t="s">
        <v>319</v>
      </c>
      <c r="T12" s="120">
        <v>2000</v>
      </c>
      <c r="U12" s="100" t="s">
        <v>316</v>
      </c>
      <c r="V12" s="20">
        <v>1000</v>
      </c>
      <c r="W12" s="100" t="s">
        <v>316</v>
      </c>
      <c r="X12" s="20">
        <v>1500</v>
      </c>
      <c r="Y12" s="120" t="s">
        <v>319</v>
      </c>
      <c r="Z12" s="120">
        <v>2000</v>
      </c>
      <c r="AA12" s="292"/>
      <c r="AB12" s="120" t="s">
        <v>325</v>
      </c>
      <c r="AC12" s="120" t="s">
        <v>277</v>
      </c>
    </row>
    <row r="13" spans="1:29" s="19" customFormat="1" ht="37" customHeight="1">
      <c r="A13" s="19" t="str">
        <f>IF(OR(参加料!J11&gt;0,参加料!K11&gt;0,参加料!J12&gt;0,参加料!K12&gt;0),"〇","")</f>
        <v/>
      </c>
      <c r="B13" s="136" t="str">
        <f>$L$1</f>
        <v>＊</v>
      </c>
      <c r="C13" s="136">
        <f>$L$4</f>
        <v>0</v>
      </c>
      <c r="D13" s="238" t="str">
        <f>$F$3</f>
        <v>（例）道央ｸﾗﾌﾞ</v>
      </c>
      <c r="E13" s="257"/>
      <c r="F13" s="257"/>
      <c r="G13" s="258"/>
      <c r="H13" s="131">
        <f>ROUNDUP((O13+Q13+U13+W13)/3,0)</f>
        <v>0</v>
      </c>
      <c r="I13" s="131">
        <f>参加料!J10</f>
        <v>0</v>
      </c>
      <c r="J13" s="131">
        <f>I13*J12</f>
        <v>0</v>
      </c>
      <c r="K13" s="131">
        <f>参加料!K10</f>
        <v>0</v>
      </c>
      <c r="L13" s="131">
        <f>K13*L12</f>
        <v>0</v>
      </c>
      <c r="M13" s="131">
        <f>参加料!L14</f>
        <v>0</v>
      </c>
      <c r="N13" s="131">
        <f>M13*N12</f>
        <v>0</v>
      </c>
      <c r="O13" s="131">
        <f>参加料!J11</f>
        <v>0</v>
      </c>
      <c r="P13" s="132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 t="str">
        <f>参加料!$E$6</f>
        <v>〇</v>
      </c>
      <c r="AC13" s="22" t="str">
        <f>参加料!$H$6</f>
        <v>〇</v>
      </c>
    </row>
    <row r="14" spans="1:29" ht="14">
      <c r="B14" s="126" t="s">
        <v>328</v>
      </c>
    </row>
    <row r="15" spans="1:29">
      <c r="B15" s="289" t="s">
        <v>309</v>
      </c>
      <c r="C15" s="289" t="s">
        <v>310</v>
      </c>
      <c r="D15" s="295" t="s">
        <v>311</v>
      </c>
      <c r="E15" s="296"/>
      <c r="F15" s="296"/>
      <c r="G15" s="297"/>
      <c r="H15" s="293" t="s">
        <v>312</v>
      </c>
      <c r="I15" s="117" t="s">
        <v>313</v>
      </c>
      <c r="J15" s="117"/>
      <c r="K15" s="117" t="s">
        <v>314</v>
      </c>
      <c r="L15" s="117"/>
      <c r="M15" s="117" t="s">
        <v>364</v>
      </c>
      <c r="N15" s="117"/>
      <c r="O15" s="117" t="s">
        <v>315</v>
      </c>
      <c r="P15" s="118"/>
      <c r="Q15" s="117"/>
      <c r="R15" s="118"/>
      <c r="S15" s="119" t="s">
        <v>318</v>
      </c>
      <c r="T15" s="119"/>
      <c r="U15" s="117" t="s">
        <v>320</v>
      </c>
      <c r="V15" s="118"/>
      <c r="W15" s="117"/>
      <c r="X15" s="118"/>
      <c r="Y15" s="119" t="s">
        <v>322</v>
      </c>
      <c r="Z15" s="119"/>
      <c r="AA15" s="291" t="s">
        <v>323</v>
      </c>
      <c r="AB15" s="119" t="s">
        <v>324</v>
      </c>
      <c r="AC15" s="119"/>
    </row>
    <row r="16" spans="1:29">
      <c r="B16" s="290"/>
      <c r="C16" s="290"/>
      <c r="D16" s="298"/>
      <c r="E16" s="299"/>
      <c r="F16" s="299"/>
      <c r="G16" s="300"/>
      <c r="H16" s="294"/>
      <c r="I16" s="100" t="s">
        <v>10</v>
      </c>
      <c r="J16" s="100">
        <v>500</v>
      </c>
      <c r="K16" s="100" t="s">
        <v>10</v>
      </c>
      <c r="L16" s="100">
        <v>500</v>
      </c>
      <c r="M16" s="100" t="str">
        <f>IF(総括!$B$24&lt;&gt;"","あり","なし")</f>
        <v>なし</v>
      </c>
      <c r="N16" s="100" t="str">
        <f>IF(総括!$B$24&lt;&gt;"","0","300")</f>
        <v>300</v>
      </c>
      <c r="O16" s="100" t="s">
        <v>316</v>
      </c>
      <c r="P16" s="20">
        <v>700</v>
      </c>
      <c r="Q16" s="154"/>
      <c r="R16" s="155"/>
      <c r="S16" s="120" t="s">
        <v>319</v>
      </c>
      <c r="T16" s="120">
        <v>1200</v>
      </c>
      <c r="U16" s="100" t="s">
        <v>316</v>
      </c>
      <c r="V16" s="20">
        <v>700</v>
      </c>
      <c r="W16" s="154"/>
      <c r="X16" s="155"/>
      <c r="Y16" s="120" t="s">
        <v>319</v>
      </c>
      <c r="Z16" s="120">
        <v>1200</v>
      </c>
      <c r="AA16" s="292"/>
      <c r="AB16" s="120" t="s">
        <v>325</v>
      </c>
      <c r="AC16" s="120" t="s">
        <v>277</v>
      </c>
    </row>
    <row r="17" spans="1:29" s="19" customFormat="1" ht="37" customHeight="1">
      <c r="A17" s="19" t="str">
        <f>IF(OR(参加料!D20&gt;0,参加料!D20&gt;0),"〇","")</f>
        <v/>
      </c>
      <c r="B17" s="136" t="str">
        <f>$L$1</f>
        <v>＊</v>
      </c>
      <c r="C17" s="136">
        <f>$L$4</f>
        <v>0</v>
      </c>
      <c r="D17" s="238" t="str">
        <f>$F$3</f>
        <v>（例）道央ｸﾗﾌﾞ</v>
      </c>
      <c r="E17" s="257"/>
      <c r="F17" s="257"/>
      <c r="G17" s="258"/>
      <c r="H17" s="131">
        <f>ROUNDUP((O17+Q17+U17+W17)/3,0)</f>
        <v>0</v>
      </c>
      <c r="I17" s="131">
        <f>参加料!C19</f>
        <v>0</v>
      </c>
      <c r="J17" s="131">
        <f>I17*J16</f>
        <v>0</v>
      </c>
      <c r="K17" s="131">
        <f>参加料!D19</f>
        <v>0</v>
      </c>
      <c r="L17" s="131">
        <f>K17*L16</f>
        <v>0</v>
      </c>
      <c r="M17" s="131">
        <f>参加料!E23</f>
        <v>0</v>
      </c>
      <c r="N17" s="131">
        <f>M17*N16</f>
        <v>0</v>
      </c>
      <c r="O17" s="131">
        <f>参加料!C20</f>
        <v>0</v>
      </c>
      <c r="P17" s="132">
        <f>O17*P16</f>
        <v>0</v>
      </c>
      <c r="Q17" s="156"/>
      <c r="R17" s="156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156"/>
      <c r="X17" s="156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 t="str">
        <f>参加料!$E$6</f>
        <v>〇</v>
      </c>
      <c r="AC17" s="22" t="str">
        <f>参加料!$H$6</f>
        <v>〇</v>
      </c>
    </row>
    <row r="18" spans="1:29" ht="14">
      <c r="B18" s="126" t="s">
        <v>329</v>
      </c>
    </row>
    <row r="19" spans="1:29" ht="13" customHeight="1">
      <c r="B19" s="289" t="s">
        <v>309</v>
      </c>
      <c r="C19" s="289" t="s">
        <v>310</v>
      </c>
      <c r="D19" s="295" t="s">
        <v>311</v>
      </c>
      <c r="E19" s="296"/>
      <c r="F19" s="296"/>
      <c r="G19" s="297"/>
      <c r="H19" s="293" t="s">
        <v>312</v>
      </c>
      <c r="I19" s="117" t="s">
        <v>313</v>
      </c>
      <c r="J19" s="117"/>
      <c r="K19" s="117" t="s">
        <v>314</v>
      </c>
      <c r="L19" s="117"/>
      <c r="M19" s="117" t="s">
        <v>364</v>
      </c>
      <c r="N19" s="117"/>
      <c r="O19" s="117" t="s">
        <v>315</v>
      </c>
      <c r="P19" s="118"/>
      <c r="Q19" s="117"/>
      <c r="R19" s="118"/>
      <c r="S19" s="119" t="s">
        <v>318</v>
      </c>
      <c r="T19" s="119"/>
      <c r="U19" s="117" t="s">
        <v>320</v>
      </c>
      <c r="V19" s="118"/>
      <c r="W19" s="117"/>
      <c r="X19" s="118"/>
      <c r="Y19" s="119" t="s">
        <v>322</v>
      </c>
      <c r="Z19" s="119"/>
      <c r="AA19" s="291" t="s">
        <v>323</v>
      </c>
      <c r="AB19" s="119" t="s">
        <v>324</v>
      </c>
      <c r="AC19" s="119"/>
    </row>
    <row r="20" spans="1:29" ht="13" customHeight="1">
      <c r="B20" s="290"/>
      <c r="C20" s="290"/>
      <c r="D20" s="298"/>
      <c r="E20" s="299"/>
      <c r="F20" s="299"/>
      <c r="G20" s="300"/>
      <c r="H20" s="294"/>
      <c r="I20" s="100" t="s">
        <v>10</v>
      </c>
      <c r="J20" s="100">
        <v>500</v>
      </c>
      <c r="K20" s="100" t="s">
        <v>10</v>
      </c>
      <c r="L20" s="100">
        <v>500</v>
      </c>
      <c r="M20" s="100" t="str">
        <f>IF(総括!$B$24&lt;&gt;"","あり","なし")</f>
        <v>なし</v>
      </c>
      <c r="N20" s="100" t="str">
        <f>IF(総括!$B$24&lt;&gt;"","0","300")</f>
        <v>300</v>
      </c>
      <c r="O20" s="100" t="s">
        <v>316</v>
      </c>
      <c r="P20" s="20">
        <v>1000</v>
      </c>
      <c r="Q20" s="154"/>
      <c r="R20" s="155"/>
      <c r="S20" s="120" t="s">
        <v>319</v>
      </c>
      <c r="T20" s="120">
        <v>2000</v>
      </c>
      <c r="U20" s="100" t="s">
        <v>316</v>
      </c>
      <c r="V20" s="20">
        <v>1000</v>
      </c>
      <c r="W20" s="154"/>
      <c r="X20" s="155"/>
      <c r="Y20" s="120" t="s">
        <v>319</v>
      </c>
      <c r="Z20" s="120">
        <v>2000</v>
      </c>
      <c r="AA20" s="292"/>
      <c r="AB20" s="120" t="s">
        <v>325</v>
      </c>
      <c r="AC20" s="120" t="s">
        <v>277</v>
      </c>
    </row>
    <row r="21" spans="1:29" s="19" customFormat="1" ht="37" customHeight="1">
      <c r="A21" s="19" t="str">
        <f>IF(OR(参加料!J20&gt;0,参加料!K20&gt;0),"〇","")</f>
        <v/>
      </c>
      <c r="B21" s="136" t="str">
        <f>$L$1</f>
        <v>＊</v>
      </c>
      <c r="C21" s="136">
        <f>$L$4</f>
        <v>0</v>
      </c>
      <c r="D21" s="238" t="str">
        <f>$F$3</f>
        <v>（例）道央ｸﾗﾌﾞ</v>
      </c>
      <c r="E21" s="257"/>
      <c r="F21" s="257"/>
      <c r="G21" s="258"/>
      <c r="H21" s="131">
        <f>ROUNDUP((O21+Q21+U21+W21)/3,0)</f>
        <v>0</v>
      </c>
      <c r="I21" s="131">
        <f>参加料!J19</f>
        <v>0</v>
      </c>
      <c r="J21" s="131">
        <f>I21*J20</f>
        <v>0</v>
      </c>
      <c r="K21" s="131">
        <f>参加料!K19</f>
        <v>0</v>
      </c>
      <c r="L21" s="131">
        <f>K21*L20</f>
        <v>0</v>
      </c>
      <c r="M21" s="131">
        <f>参加料!L23</f>
        <v>0</v>
      </c>
      <c r="N21" s="131">
        <f>M21*N20</f>
        <v>0</v>
      </c>
      <c r="O21" s="131">
        <f>参加料!J20</f>
        <v>0</v>
      </c>
      <c r="P21" s="132">
        <f>O21*P20</f>
        <v>0</v>
      </c>
      <c r="Q21" s="156"/>
      <c r="R21" s="156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156"/>
      <c r="X21" s="156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 t="str">
        <f>参加料!$E$6</f>
        <v>〇</v>
      </c>
      <c r="AC21" s="22" t="str">
        <f>参加料!$H$6</f>
        <v>〇</v>
      </c>
    </row>
  </sheetData>
  <mergeCells count="33">
    <mergeCell ref="AA7:AA8"/>
    <mergeCell ref="L1:P1"/>
    <mergeCell ref="B3:E3"/>
    <mergeCell ref="F3:K3"/>
    <mergeCell ref="L3:P3"/>
    <mergeCell ref="B1:I1"/>
    <mergeCell ref="J1:K1"/>
    <mergeCell ref="B7:B8"/>
    <mergeCell ref="C7:C8"/>
    <mergeCell ref="D7:G8"/>
    <mergeCell ref="H7:H8"/>
    <mergeCell ref="B4:E4"/>
    <mergeCell ref="F4:K4"/>
    <mergeCell ref="L4:O4"/>
    <mergeCell ref="D21:G21"/>
    <mergeCell ref="D17:G17"/>
    <mergeCell ref="B19:B20"/>
    <mergeCell ref="C19:C20"/>
    <mergeCell ref="D19:G20"/>
    <mergeCell ref="D9:G9"/>
    <mergeCell ref="B11:B12"/>
    <mergeCell ref="C11:C12"/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AA15:AA16"/>
  </mergeCells>
  <phoneticPr fontId="1"/>
  <conditionalFormatting sqref="AB9:AC9">
    <cfRule type="cellIs" dxfId="4" priority="4" operator="equal">
      <formula>0</formula>
    </cfRule>
  </conditionalFormatting>
  <conditionalFormatting sqref="AB13:AC13">
    <cfRule type="cellIs" dxfId="3" priority="3" operator="equal">
      <formula>0</formula>
    </cfRule>
  </conditionalFormatting>
  <conditionalFormatting sqref="AB17:AC17">
    <cfRule type="cellIs" dxfId="2" priority="2" operator="equal">
      <formula>0</formula>
    </cfRule>
  </conditionalFormatting>
  <conditionalFormatting sqref="AB21:AC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"/>
  <sheetViews>
    <sheetView workbookViewId="0">
      <selection activeCell="C9" sqref="C8:C9"/>
    </sheetView>
  </sheetViews>
  <sheetFormatPr defaultRowHeight="13"/>
  <cols>
    <col min="2" max="4" width="8.453125" customWidth="1"/>
    <col min="5" max="5" width="10.26953125" customWidth="1"/>
    <col min="6" max="6" width="8.453125" customWidth="1"/>
    <col min="7" max="7" width="25.36328125" customWidth="1"/>
    <col min="8" max="16" width="8.453125" customWidth="1"/>
  </cols>
  <sheetData>
    <row r="1" spans="1:16" ht="43.5" customHeight="1">
      <c r="A1" s="149" t="s">
        <v>512</v>
      </c>
      <c r="B1" s="83" t="s">
        <v>310</v>
      </c>
      <c r="C1" s="83" t="s">
        <v>347</v>
      </c>
      <c r="D1" s="83" t="s">
        <v>348</v>
      </c>
      <c r="E1" s="83" t="s">
        <v>349</v>
      </c>
      <c r="F1" s="83" t="s">
        <v>350</v>
      </c>
      <c r="G1" s="83" t="s">
        <v>351</v>
      </c>
      <c r="H1" s="83" t="s">
        <v>352</v>
      </c>
      <c r="I1" s="83" t="s">
        <v>353</v>
      </c>
      <c r="J1" s="83" t="s">
        <v>354</v>
      </c>
      <c r="K1" s="83" t="s">
        <v>355</v>
      </c>
      <c r="L1" s="83" t="s">
        <v>356</v>
      </c>
      <c r="M1" s="83" t="s">
        <v>357</v>
      </c>
      <c r="N1" s="83" t="s">
        <v>358</v>
      </c>
      <c r="O1" s="83" t="s">
        <v>359</v>
      </c>
      <c r="P1" s="83" t="s">
        <v>360</v>
      </c>
    </row>
    <row r="2" spans="1:16" ht="43.5" customHeight="1">
      <c r="A2" s="214" t="str">
        <f>総括!L1</f>
        <v>＊</v>
      </c>
      <c r="B2" s="83">
        <f>総括!B9</f>
        <v>0</v>
      </c>
      <c r="C2" s="83" t="str">
        <f>総括!I13</f>
        <v>（例）道央ｸﾗﾌﾞ</v>
      </c>
      <c r="D2" s="83">
        <f>総括!B15</f>
        <v>0</v>
      </c>
      <c r="E2" s="152">
        <f>総括!J15</f>
        <v>0</v>
      </c>
      <c r="F2" s="83">
        <f>総括!J16</f>
        <v>0</v>
      </c>
      <c r="G2" s="83" t="str">
        <f>総括!E18&amp;" "&amp;総括!B19&amp;総括!B20</f>
        <v xml:space="preserve"> </v>
      </c>
      <c r="H2" s="83">
        <f>総括!B24</f>
        <v>0</v>
      </c>
      <c r="I2" s="83">
        <f>総括!H24</f>
        <v>0</v>
      </c>
      <c r="J2" s="83">
        <f>総括!H25</f>
        <v>0</v>
      </c>
      <c r="K2" s="83">
        <f>総括!B28</f>
        <v>0</v>
      </c>
      <c r="L2" s="83">
        <f>総括!H28</f>
        <v>0</v>
      </c>
      <c r="M2" s="83">
        <f>総括!H29</f>
        <v>0</v>
      </c>
      <c r="N2" s="83">
        <f>総括!B32</f>
        <v>0</v>
      </c>
      <c r="O2" s="83">
        <f>総括!H32</f>
        <v>0</v>
      </c>
      <c r="P2" s="83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E9" sqref="E9"/>
    </sheetView>
  </sheetViews>
  <sheetFormatPr defaultRowHeight="13"/>
  <cols>
    <col min="1" max="1" width="5.26953125" bestFit="1" customWidth="1"/>
    <col min="2" max="2" width="20" bestFit="1" customWidth="1"/>
    <col min="3" max="5" width="3.90625" bestFit="1" customWidth="1"/>
    <col min="6" max="72" width="3.90625" customWidth="1"/>
  </cols>
  <sheetData>
    <row r="2" spans="1:72" s="168" customFormat="1" ht="137.15" customHeight="1">
      <c r="C2" s="165" t="str">
        <f t="array" ref="C2:BT2">TRANSPOSE(参加人数集約!A4:A73)</f>
        <v>小学男子小100m</v>
      </c>
      <c r="D2" s="165" t="str">
        <v>小学男子小800ｍ</v>
      </c>
      <c r="E2" s="165" t="str">
        <v>小学男子小1500ｍ</v>
      </c>
      <c r="F2" s="165" t="str">
        <v>小学男子小80ｍH</v>
      </c>
      <c r="G2" s="165" t="str">
        <v>小学男子小走高跳</v>
      </c>
      <c r="H2" s="165" t="str">
        <v>小学男子小走幅跳</v>
      </c>
      <c r="I2" s="165" t="str">
        <v>小学男子小6砲丸投</v>
      </c>
      <c r="J2" s="165" t="str">
        <v>小学男子小ｼﾞｬﾍﾞﾘｯｸﾎﾞｰﾙ</v>
      </c>
      <c r="K2" s="165" t="str">
        <v>中学男子中１１０ｍH</v>
      </c>
      <c r="L2" s="165" t="str">
        <v>中学男子中砲丸投</v>
      </c>
      <c r="M2" s="165" t="str">
        <v>中学男子中円盤投</v>
      </c>
      <c r="N2" s="165" t="str">
        <v>中学男子中ｼﾞｬﾍﾞﾘｯｸｽﾛｰ</v>
      </c>
      <c r="O2" s="165" t="str">
        <v>中学男子四種競技</v>
      </c>
      <c r="P2" s="165" t="str">
        <v/>
      </c>
      <c r="Q2" s="165" t="str">
        <v>高校男子高砲丸投</v>
      </c>
      <c r="R2" s="165" t="str">
        <v>高校男子高円盤投</v>
      </c>
      <c r="S2" s="165" t="str">
        <v>高校男子高ﾊﾝﾏｰ投</v>
      </c>
      <c r="T2" s="165" t="str">
        <v>一般男子100m</v>
      </c>
      <c r="U2" s="165" t="str">
        <v>一般男子200ｍ</v>
      </c>
      <c r="V2" s="165" t="str">
        <v>一般男子400m</v>
      </c>
      <c r="W2" s="165" t="str">
        <v>一般男子800ｍ</v>
      </c>
      <c r="X2" s="165" t="str">
        <v>一般男子1500m</v>
      </c>
      <c r="Y2" s="165" t="str">
        <v>一般男子3000ｍ</v>
      </c>
      <c r="Z2" s="165" t="str">
        <v>一般男子5000ｍ</v>
      </c>
      <c r="AA2" s="165" t="str">
        <v>一般男子110mH</v>
      </c>
      <c r="AB2" s="165" t="str">
        <v>一般男子400ｍH</v>
      </c>
      <c r="AC2" s="165" t="str">
        <v>一般男子走高跳</v>
      </c>
      <c r="AD2" s="165" t="str">
        <v>一般男子棒高跳</v>
      </c>
      <c r="AE2" s="165" t="str">
        <v>一般男子走幅跳</v>
      </c>
      <c r="AF2" s="165" t="str">
        <v>一般男子三段跳</v>
      </c>
      <c r="AG2" s="165" t="str">
        <v>一般男子砲丸投</v>
      </c>
      <c r="AH2" s="165" t="str">
        <v>一般男子円盤投</v>
      </c>
      <c r="AI2" s="165" t="str">
        <v>一般男子ﾊﾝﾏｰ投</v>
      </c>
      <c r="AJ2" s="165" t="str">
        <v>一般男子やり投</v>
      </c>
      <c r="AK2" s="165" t="str">
        <v/>
      </c>
      <c r="AL2" s="165">
        <v>0</v>
      </c>
      <c r="AM2" s="166" t="str">
        <v>小学女子小100m</v>
      </c>
      <c r="AN2" s="166" t="str">
        <v>小学女子小800ｍ</v>
      </c>
      <c r="AO2" s="166" t="str">
        <v>小学女子小80ｍH</v>
      </c>
      <c r="AP2" s="166" t="str">
        <v>小学女子小走高跳</v>
      </c>
      <c r="AQ2" s="166" t="str">
        <v>小学女子小走幅跳</v>
      </c>
      <c r="AR2" s="166" t="str">
        <v>小学女子小6砲丸投</v>
      </c>
      <c r="AS2" s="166" t="str">
        <v>小学女子小ｼﾞｬﾍﾞﾘｯｸﾎﾞｰﾙ</v>
      </c>
      <c r="AT2" s="166" t="str">
        <v>中学女子中100mH</v>
      </c>
      <c r="AU2" s="166" t="str">
        <v>中学女子中砲丸投</v>
      </c>
      <c r="AV2" s="166" t="str">
        <v>中学女子中ｼﾞｬﾍﾞﾘｯｸｽﾛｰ</v>
      </c>
      <c r="AW2" s="166" t="str">
        <v>中学女子四種競技</v>
      </c>
      <c r="AX2" s="166" t="str">
        <v>一般女子100m</v>
      </c>
      <c r="AY2" s="166" t="str">
        <v>一般女子200ｍ</v>
      </c>
      <c r="AZ2" s="166" t="str">
        <v>一般女子400m</v>
      </c>
      <c r="BA2" s="166" t="str">
        <v>一般女子800ｍ</v>
      </c>
      <c r="BB2" s="166" t="str">
        <v>一般女子1500m</v>
      </c>
      <c r="BC2" s="166" t="str">
        <v>一般女子3000ｍ</v>
      </c>
      <c r="BD2" s="166" t="str">
        <v>一般女子5000ｍ</v>
      </c>
      <c r="BE2" s="166" t="str">
        <v>一般女子100mH</v>
      </c>
      <c r="BF2" s="166" t="str">
        <v>一般女子400ｍH</v>
      </c>
      <c r="BG2" s="166" t="str">
        <v>一般女子走高跳</v>
      </c>
      <c r="BH2" s="166" t="str">
        <v>一般女子棒高跳</v>
      </c>
      <c r="BI2" s="166" t="str">
        <v>一般女子走幅跳</v>
      </c>
      <c r="BJ2" s="166" t="str">
        <v>一般女子三段跳</v>
      </c>
      <c r="BK2" s="166" t="str">
        <v>一般女子砲丸投</v>
      </c>
      <c r="BL2" s="166" t="str">
        <v>一般女子円盤投</v>
      </c>
      <c r="BM2" s="166" t="str">
        <v>一般女子ﾊﾝﾏｰ投</v>
      </c>
      <c r="BN2" s="166" t="str">
        <v>一般女子やり投</v>
      </c>
      <c r="BO2" s="166">
        <v>0</v>
      </c>
      <c r="BP2" s="167" t="str">
        <v>男子４×２００ｍR</v>
      </c>
      <c r="BQ2" s="167" t="str">
        <v>男子メドレーR</v>
      </c>
      <c r="BR2" s="167" t="str">
        <v>女子４×２００ｍR</v>
      </c>
      <c r="BS2" s="167" t="str">
        <v>女子メドレーR</v>
      </c>
      <c r="BT2" s="167" t="str">
        <v>小学混合４×１００ｍR</v>
      </c>
    </row>
    <row r="3" spans="1:72" s="169" customFormat="1" ht="16.5">
      <c r="A3" s="169" t="str">
        <f>総括!L1</f>
        <v>＊</v>
      </c>
      <c r="B3" s="169" t="str">
        <f>総括!I13</f>
        <v>（例）道央ｸﾗﾌﾞ</v>
      </c>
      <c r="C3" s="169">
        <f t="array" ref="C3:BT3">TRANSPOSE((参加人数集約!B4:B73))</f>
        <v>0</v>
      </c>
      <c r="D3" s="169">
        <v>0</v>
      </c>
      <c r="E3" s="169">
        <v>0</v>
      </c>
      <c r="F3" s="169">
        <v>0</v>
      </c>
      <c r="G3" s="169">
        <v>0</v>
      </c>
      <c r="H3" s="169">
        <v>0</v>
      </c>
      <c r="I3" s="169">
        <v>0</v>
      </c>
      <c r="J3" s="169">
        <v>0</v>
      </c>
      <c r="K3" s="169">
        <v>0</v>
      </c>
      <c r="L3" s="169">
        <v>0</v>
      </c>
      <c r="M3" s="169">
        <v>0</v>
      </c>
      <c r="N3" s="169">
        <v>0</v>
      </c>
      <c r="O3" s="169">
        <v>0</v>
      </c>
      <c r="P3" s="169">
        <v>0</v>
      </c>
      <c r="Q3" s="169">
        <v>0</v>
      </c>
      <c r="R3" s="169">
        <v>0</v>
      </c>
      <c r="S3" s="169">
        <v>0</v>
      </c>
      <c r="T3" s="169">
        <v>0</v>
      </c>
      <c r="U3" s="169">
        <v>0</v>
      </c>
      <c r="V3" s="169">
        <v>0</v>
      </c>
      <c r="W3" s="169">
        <v>0</v>
      </c>
      <c r="X3" s="169">
        <v>0</v>
      </c>
      <c r="Y3" s="169">
        <v>0</v>
      </c>
      <c r="Z3" s="169">
        <v>0</v>
      </c>
      <c r="AA3" s="169">
        <v>0</v>
      </c>
      <c r="AB3" s="169">
        <v>0</v>
      </c>
      <c r="AC3" s="169">
        <v>0</v>
      </c>
      <c r="AD3" s="169">
        <v>0</v>
      </c>
      <c r="AE3" s="169">
        <v>0</v>
      </c>
      <c r="AF3" s="169">
        <v>0</v>
      </c>
      <c r="AG3" s="169">
        <v>0</v>
      </c>
      <c r="AH3" s="169">
        <v>0</v>
      </c>
      <c r="AI3" s="169">
        <v>0</v>
      </c>
      <c r="AJ3" s="169">
        <v>0</v>
      </c>
      <c r="AK3" s="169">
        <v>0</v>
      </c>
      <c r="AL3" s="169">
        <v>0</v>
      </c>
      <c r="AM3" s="169">
        <v>0</v>
      </c>
      <c r="AN3" s="169">
        <v>0</v>
      </c>
      <c r="AO3" s="169">
        <v>0</v>
      </c>
      <c r="AP3" s="169">
        <v>0</v>
      </c>
      <c r="AQ3" s="169">
        <v>0</v>
      </c>
      <c r="AR3" s="169">
        <v>0</v>
      </c>
      <c r="AS3" s="169">
        <v>0</v>
      </c>
      <c r="AT3" s="169">
        <v>0</v>
      </c>
      <c r="AU3" s="169">
        <v>0</v>
      </c>
      <c r="AV3" s="169">
        <v>0</v>
      </c>
      <c r="AW3" s="169">
        <v>0</v>
      </c>
      <c r="AX3" s="169">
        <v>0</v>
      </c>
      <c r="AY3" s="169">
        <v>0</v>
      </c>
      <c r="AZ3" s="169">
        <v>0</v>
      </c>
      <c r="BA3" s="169">
        <v>0</v>
      </c>
      <c r="BB3" s="169">
        <v>0</v>
      </c>
      <c r="BC3" s="169">
        <v>0</v>
      </c>
      <c r="BD3" s="169">
        <v>0</v>
      </c>
      <c r="BE3" s="169">
        <v>0</v>
      </c>
      <c r="BF3" s="169">
        <v>0</v>
      </c>
      <c r="BG3" s="169">
        <v>0</v>
      </c>
      <c r="BH3" s="169">
        <v>0</v>
      </c>
      <c r="BI3" s="169">
        <v>0</v>
      </c>
      <c r="BJ3" s="169">
        <v>0</v>
      </c>
      <c r="BK3" s="169">
        <v>0</v>
      </c>
      <c r="BL3" s="169">
        <v>0</v>
      </c>
      <c r="BM3" s="169">
        <v>0</v>
      </c>
      <c r="BN3" s="169">
        <v>0</v>
      </c>
      <c r="BO3" s="169">
        <v>0</v>
      </c>
      <c r="BP3" s="169">
        <v>0</v>
      </c>
      <c r="BQ3" s="169">
        <v>0</v>
      </c>
      <c r="BR3" s="169">
        <v>0</v>
      </c>
      <c r="BS3" s="169">
        <v>0</v>
      </c>
      <c r="BT3" s="169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2025 第３戦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'2025 第３戦'!Print_Area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2025-04-12T08:21:31Z</dcterms:modified>
</cp:coreProperties>
</file>