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08d2eaae53744e/ドキュメント/神戸連合会/神戸市大会/"/>
    </mc:Choice>
  </mc:AlternateContent>
  <xr:revisionPtr revIDLastSave="9" documentId="8_{460B33A0-3BA3-417F-979F-D35A982F20C2}" xr6:coauthVersionLast="47" xr6:coauthVersionMax="47" xr10:uidLastSave="{AFF96357-EEEF-4D01-8EB2-5FE9FA5F866C}"/>
  <bookViews>
    <workbookView xWindow="-108" yWindow="-108" windowWidth="23256" windowHeight="12456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0">Sheet1!$A$1:$E$62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D62" i="1"/>
  <c r="C62" i="1"/>
  <c r="C58" i="1"/>
  <c r="D44" i="1"/>
  <c r="D45" i="1"/>
  <c r="D46" i="1"/>
  <c r="D47" i="1"/>
  <c r="D48" i="1"/>
  <c r="D49" i="1"/>
  <c r="C44" i="1"/>
  <c r="C45" i="1"/>
  <c r="C46" i="1"/>
  <c r="C47" i="1"/>
  <c r="C48" i="1"/>
  <c r="C49" i="1"/>
  <c r="E59" i="1"/>
  <c r="E60" i="1"/>
  <c r="E61" i="1"/>
  <c r="D59" i="1"/>
  <c r="D60" i="1"/>
  <c r="D61" i="1"/>
  <c r="C59" i="1"/>
  <c r="C60" i="1"/>
  <c r="C61" i="1"/>
  <c r="D38" i="1"/>
  <c r="D39" i="1"/>
  <c r="D40" i="1"/>
  <c r="D41" i="1"/>
  <c r="D42" i="1"/>
  <c r="D43" i="1"/>
  <c r="C38" i="1"/>
  <c r="C39" i="1"/>
  <c r="C40" i="1"/>
  <c r="C41" i="1"/>
  <c r="C42" i="1"/>
  <c r="C43" i="1"/>
  <c r="E58" i="1" l="1"/>
  <c r="C57" i="1"/>
  <c r="D58" i="1"/>
  <c r="E57" i="1"/>
  <c r="D57" i="1"/>
  <c r="C54" i="1" l="1"/>
  <c r="C10" i="1"/>
  <c r="C12" i="1"/>
  <c r="E12" i="1"/>
  <c r="E10" i="1"/>
  <c r="E13" i="1"/>
  <c r="E9" i="1"/>
  <c r="C8" i="1"/>
  <c r="D8" i="1"/>
  <c r="D12" i="1"/>
  <c r="C9" i="1"/>
  <c r="C13" i="1"/>
  <c r="E11" i="1"/>
  <c r="C11" i="1"/>
  <c r="D11" i="1"/>
  <c r="D9" i="1"/>
  <c r="D10" i="1"/>
  <c r="D13" i="1"/>
  <c r="E8" i="1"/>
  <c r="C2" i="1"/>
  <c r="C3" i="1"/>
  <c r="D5" i="1"/>
  <c r="D4" i="1"/>
  <c r="E2" i="1"/>
  <c r="E7" i="1"/>
  <c r="D6" i="1"/>
  <c r="D2" i="1"/>
  <c r="E6" i="1"/>
  <c r="E4" i="1"/>
  <c r="D3" i="1"/>
  <c r="D7" i="1"/>
  <c r="C5" i="1"/>
  <c r="C4" i="1"/>
  <c r="C6" i="1"/>
  <c r="C7" i="1"/>
  <c r="E3" i="1"/>
  <c r="E5" i="1"/>
  <c r="C56" i="1" l="1"/>
  <c r="C55" i="1"/>
  <c r="C53" i="1"/>
  <c r="C14" i="1"/>
  <c r="D14" i="1"/>
  <c r="E19" i="1"/>
  <c r="D18" i="1"/>
  <c r="E14" i="1"/>
  <c r="D33" i="1"/>
  <c r="C35" i="1"/>
  <c r="D32" i="1"/>
  <c r="D37" i="1"/>
  <c r="C33" i="1"/>
  <c r="C37" i="1"/>
  <c r="C34" i="1"/>
  <c r="D36" i="1"/>
  <c r="D35" i="1"/>
  <c r="C32" i="1"/>
  <c r="D34" i="1"/>
  <c r="C36" i="1"/>
  <c r="E52" i="1"/>
  <c r="E50" i="1"/>
  <c r="C52" i="1"/>
  <c r="D52" i="1"/>
  <c r="E51" i="1"/>
  <c r="D50" i="1"/>
  <c r="D51" i="1"/>
  <c r="C50" i="1"/>
  <c r="C51" i="1"/>
  <c r="E17" i="1" l="1"/>
  <c r="C17" i="1"/>
  <c r="C15" i="1"/>
  <c r="C19" i="1"/>
  <c r="D17" i="1"/>
  <c r="E18" i="1"/>
  <c r="C16" i="1"/>
  <c r="C18" i="1"/>
  <c r="D15" i="1"/>
  <c r="E15" i="1"/>
  <c r="D16" i="1"/>
  <c r="E16" i="1"/>
  <c r="D19" i="1"/>
  <c r="E25" i="1" l="1"/>
  <c r="D22" i="1"/>
  <c r="E24" i="1"/>
  <c r="C22" i="1"/>
  <c r="C30" i="1" l="1"/>
  <c r="C27" i="1"/>
  <c r="D27" i="1"/>
  <c r="D25" i="1"/>
  <c r="E23" i="1"/>
  <c r="D23" i="1"/>
  <c r="C24" i="1"/>
  <c r="C20" i="1"/>
  <c r="C25" i="1"/>
  <c r="C21" i="1"/>
  <c r="C23" i="1"/>
  <c r="D24" i="1"/>
  <c r="E21" i="1"/>
  <c r="D21" i="1"/>
  <c r="E22" i="1"/>
  <c r="D20" i="1"/>
  <c r="E20" i="1"/>
  <c r="D29" i="1" l="1"/>
  <c r="C28" i="1"/>
  <c r="D30" i="1"/>
  <c r="C29" i="1"/>
  <c r="D26" i="1"/>
  <c r="D31" i="1"/>
  <c r="C31" i="1"/>
  <c r="C26" i="1"/>
  <c r="D28" i="1"/>
</calcChain>
</file>

<file path=xl/sharedStrings.xml><?xml version="1.0" encoding="utf-8"?>
<sst xmlns="http://schemas.openxmlformats.org/spreadsheetml/2006/main" count="127" uniqueCount="23">
  <si>
    <t>種目</t>
    <rPh sb="0" eb="2">
      <t>シュモク</t>
    </rPh>
    <phoneticPr fontId="2"/>
  </si>
  <si>
    <t>賞名</t>
    <rPh sb="0" eb="1">
      <t>ショウ</t>
    </rPh>
    <rPh sb="1" eb="2">
      <t>メイ</t>
    </rPh>
    <phoneticPr fontId="2"/>
  </si>
  <si>
    <t>支部名</t>
    <rPh sb="0" eb="3">
      <t>シブメイ</t>
    </rPh>
    <phoneticPr fontId="2"/>
  </si>
  <si>
    <t>氏名１</t>
    <rPh sb="0" eb="2">
      <t>シメイ</t>
    </rPh>
    <phoneticPr fontId="2"/>
  </si>
  <si>
    <t>氏名２</t>
    <rPh sb="0" eb="2">
      <t>シメイ</t>
    </rPh>
    <phoneticPr fontId="2"/>
  </si>
  <si>
    <t>少年(未就学・１～３年生)の部</t>
    <rPh sb="0" eb="2">
      <t>ショウネン</t>
    </rPh>
    <rPh sb="3" eb="6">
      <t>ミシュウガク</t>
    </rPh>
    <rPh sb="10" eb="12">
      <t>ネンセイ</t>
    </rPh>
    <rPh sb="14" eb="15">
      <t>ブ</t>
    </rPh>
    <phoneticPr fontId="2"/>
  </si>
  <si>
    <t>少年(４～６年生)の部</t>
    <rPh sb="0" eb="2">
      <t>ショウネン</t>
    </rPh>
    <rPh sb="6" eb="8">
      <t>ネンセイ</t>
    </rPh>
    <rPh sb="10" eb="11">
      <t>ブ</t>
    </rPh>
    <phoneticPr fontId="2"/>
  </si>
  <si>
    <t>一般段外の部</t>
    <rPh sb="0" eb="2">
      <t>イッパン</t>
    </rPh>
    <rPh sb="2" eb="3">
      <t>ダン</t>
    </rPh>
    <rPh sb="3" eb="4">
      <t>ガイ</t>
    </rPh>
    <rPh sb="5" eb="6">
      <t>ブ</t>
    </rPh>
    <phoneticPr fontId="2"/>
  </si>
  <si>
    <t>一般有段の部</t>
    <rPh sb="0" eb="2">
      <t>イッパン</t>
    </rPh>
    <rPh sb="2" eb="3">
      <t>ユウ</t>
    </rPh>
    <rPh sb="3" eb="4">
      <t>ダン</t>
    </rPh>
    <rPh sb="5" eb="6">
      <t>ブ</t>
    </rPh>
    <phoneticPr fontId="2"/>
  </si>
  <si>
    <t>親子の部</t>
    <rPh sb="0" eb="2">
      <t>オヤコ</t>
    </rPh>
    <rPh sb="3" eb="4">
      <t>ブ</t>
    </rPh>
    <phoneticPr fontId="2"/>
  </si>
  <si>
    <t>単独少年(未就学・１～３年生)の部</t>
    <rPh sb="0" eb="2">
      <t>タンドク</t>
    </rPh>
    <rPh sb="2" eb="4">
      <t>ショウネン</t>
    </rPh>
    <rPh sb="5" eb="8">
      <t>ミシュウガク</t>
    </rPh>
    <rPh sb="12" eb="14">
      <t>ネンセイ</t>
    </rPh>
    <rPh sb="16" eb="17">
      <t>ブ</t>
    </rPh>
    <phoneticPr fontId="2"/>
  </si>
  <si>
    <t>単独少年(４～６年生)の部</t>
    <rPh sb="0" eb="2">
      <t>タンドク</t>
    </rPh>
    <rPh sb="2" eb="4">
      <t>ショウネン</t>
    </rPh>
    <rPh sb="8" eb="10">
      <t>ネンセイ</t>
    </rPh>
    <rPh sb="12" eb="13">
      <t>ブ</t>
    </rPh>
    <phoneticPr fontId="2"/>
  </si>
  <si>
    <t>単独一般段外の部</t>
    <rPh sb="0" eb="2">
      <t>タンドク</t>
    </rPh>
    <rPh sb="2" eb="4">
      <t>イッパン</t>
    </rPh>
    <rPh sb="4" eb="5">
      <t>ダン</t>
    </rPh>
    <rPh sb="5" eb="6">
      <t>ガイ</t>
    </rPh>
    <rPh sb="7" eb="8">
      <t>ブ</t>
    </rPh>
    <phoneticPr fontId="2"/>
  </si>
  <si>
    <t>単独一般有段の部</t>
    <rPh sb="0" eb="2">
      <t>タンドク</t>
    </rPh>
    <rPh sb="2" eb="4">
      <t>イッパン</t>
    </rPh>
    <rPh sb="4" eb="5">
      <t>ユウ</t>
    </rPh>
    <rPh sb="5" eb="6">
      <t>ダン</t>
    </rPh>
    <rPh sb="7" eb="8">
      <t>ブ</t>
    </rPh>
    <phoneticPr fontId="2"/>
  </si>
  <si>
    <t>最優秀賞</t>
    <rPh sb="0" eb="3">
      <t>サイユウシュウ</t>
    </rPh>
    <rPh sb="3" eb="4">
      <t>ショウ</t>
    </rPh>
    <phoneticPr fontId="2"/>
  </si>
  <si>
    <t>優秀賞</t>
    <rPh sb="0" eb="2">
      <t>ユウシュウ</t>
    </rPh>
    <rPh sb="2" eb="3">
      <t>ショウ</t>
    </rPh>
    <phoneticPr fontId="2"/>
  </si>
  <si>
    <t>優良賞</t>
    <rPh sb="0" eb="1">
      <t>ユウ</t>
    </rPh>
    <rPh sb="1" eb="2">
      <t>リョウ</t>
    </rPh>
    <rPh sb="2" eb="3">
      <t>ショウ</t>
    </rPh>
    <phoneticPr fontId="2"/>
  </si>
  <si>
    <t>敢闘賞</t>
    <rPh sb="0" eb="2">
      <t>カントウ</t>
    </rPh>
    <rPh sb="2" eb="3">
      <t>ショウ</t>
    </rPh>
    <phoneticPr fontId="2"/>
  </si>
  <si>
    <t>少年団体の部</t>
    <rPh sb="0" eb="2">
      <t>ショウネン</t>
    </rPh>
    <rPh sb="2" eb="4">
      <t>ダンタイ</t>
    </rPh>
    <rPh sb="5" eb="6">
      <t>ブ</t>
    </rPh>
    <phoneticPr fontId="2"/>
  </si>
  <si>
    <t>一般団体の部</t>
    <rPh sb="0" eb="2">
      <t>イッパン</t>
    </rPh>
    <rPh sb="2" eb="4">
      <t>ダンタイ</t>
    </rPh>
    <rPh sb="5" eb="6">
      <t>ブ</t>
    </rPh>
    <phoneticPr fontId="2"/>
  </si>
  <si>
    <t>女子護身技法の部</t>
    <rPh sb="0" eb="2">
      <t>ジョシ</t>
    </rPh>
    <rPh sb="2" eb="6">
      <t>ゴシンギホウ</t>
    </rPh>
    <rPh sb="7" eb="8">
      <t>ブ</t>
    </rPh>
    <phoneticPr fontId="2"/>
  </si>
  <si>
    <t>マスターズの部</t>
    <rPh sb="6" eb="7">
      <t>ブ</t>
    </rPh>
    <phoneticPr fontId="2"/>
  </si>
  <si>
    <t>運用法の部</t>
    <rPh sb="0" eb="3">
      <t>ウンヨウホウ</t>
    </rPh>
    <rPh sb="4" eb="5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</si>
</sst>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i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2" applyFont="1" applyBorder="1">
      <alignment vertical="center"/>
    </xf>
    <xf numFmtId="0" fontId="6" fillId="0" borderId="3" xfId="0" applyFont="1" applyBorder="1">
      <alignment vertical="center"/>
    </xf>
    <xf numFmtId="0" fontId="6" fillId="0" borderId="8" xfId="2" applyFont="1" applyBorder="1">
      <alignment vertical="center"/>
    </xf>
    <xf numFmtId="0" fontId="6" fillId="0" borderId="9" xfId="0" applyFont="1" applyBorder="1">
      <alignment vertical="center"/>
    </xf>
    <xf numFmtId="0" fontId="8" fillId="0" borderId="1" xfId="2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12;&#23569;&#24180;&#65288;&#26410;&#65374;3&#24180;&#65289;&#12398;&#37096;.xls" TargetMode="External"/><Relationship Id="rId1" Type="http://schemas.openxmlformats.org/officeDocument/2006/relationships/externalLinkPath" Target="file:///D:\&#31070;&#25144;&#24066;&#22823;&#20250;2024\&#9312;&#23569;&#24180;&#65288;&#26410;&#65374;3&#24180;&#65289;&#12398;&#37096;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21;&#23569;&#24180;&#22243;&#20307;&#12398;&#37096;.xls" TargetMode="External"/><Relationship Id="rId1" Type="http://schemas.openxmlformats.org/officeDocument/2006/relationships/externalLinkPath" Target="file:///D:\&#31070;&#25144;&#24066;&#22823;&#20250;2024\&#9321;&#23569;&#24180;&#22243;&#20307;&#12398;&#37096;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22;&#19968;&#33324;&#22243;&#20307;&#12398;&#37096;.xls" TargetMode="External"/><Relationship Id="rId1" Type="http://schemas.openxmlformats.org/officeDocument/2006/relationships/externalLinkPath" Target="file:///D:\&#31070;&#25144;&#24066;&#22823;&#20250;2024\&#9322;&#19968;&#33324;&#22243;&#20307;&#12398;&#37096;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23;&#22899;&#23376;&#35703;&#36523;&#25216;&#27861;&#12398;&#37096;.xls" TargetMode="External"/><Relationship Id="rId1" Type="http://schemas.openxmlformats.org/officeDocument/2006/relationships/externalLinkPath" Target="file:///D:\&#31070;&#25144;&#24066;&#22823;&#20250;2024\&#9323;&#22899;&#23376;&#35703;&#36523;&#25216;&#27861;&#12398;&#37096;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24;&#12510;&#12473;&#12479;&#12540;&#12474;&#12398;&#37096;.xls" TargetMode="External"/><Relationship Id="rId1" Type="http://schemas.openxmlformats.org/officeDocument/2006/relationships/externalLinkPath" Target="file:///D:\&#31070;&#25144;&#24066;&#22823;&#20250;2024\&#9324;&#12510;&#12473;&#12479;&#12540;&#12474;&#12398;&#37096;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25;&#36939;&#29992;&#27861;&#30007;&#23376;.xls" TargetMode="External"/><Relationship Id="rId1" Type="http://schemas.openxmlformats.org/officeDocument/2006/relationships/externalLinkPath" Target="file:///D:\&#31070;&#25144;&#24066;&#22823;&#20250;2024\&#9325;&#36939;&#29992;&#27861;&#30007;&#23376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13;&#23569;&#24180;&#65288;&#65300;&#65374;&#65302;&#24180;&#65289;&#12398;&#37096;.xls" TargetMode="External"/><Relationship Id="rId1" Type="http://schemas.openxmlformats.org/officeDocument/2006/relationships/externalLinkPath" Target="file:///D:\&#31070;&#25144;&#24066;&#22823;&#20250;2024\&#9313;&#23569;&#24180;&#65288;&#65300;&#65374;&#65302;&#24180;&#65289;&#12398;&#37096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14;&#19968;&#33324;&#27573;&#22806;&#12398;&#37096;.xls" TargetMode="External"/><Relationship Id="rId1" Type="http://schemas.openxmlformats.org/officeDocument/2006/relationships/externalLinkPath" Target="file:///D:\&#31070;&#25144;&#24066;&#22823;&#20250;2024\&#9314;&#19968;&#33324;&#27573;&#22806;&#12398;&#3709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15;&#19968;&#33324;&#26377;&#27573;&#12398;&#37096;.xls" TargetMode="External"/><Relationship Id="rId1" Type="http://schemas.openxmlformats.org/officeDocument/2006/relationships/externalLinkPath" Target="file:///D:\&#31070;&#25144;&#24066;&#22823;&#20250;2024\&#9315;&#19968;&#33324;&#26377;&#27573;&#12398;&#37096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16;&#21336;&#29420;&#23569;&#24180;&#65288;&#26410;&#23601;&#23398;&#65374;3&#24180;&#29983;&#65289;&#12398;&#37096;&#27770;&#21213;.xls" TargetMode="External"/><Relationship Id="rId1" Type="http://schemas.openxmlformats.org/officeDocument/2006/relationships/externalLinkPath" Target="file:///D:\&#31070;&#25144;&#24066;&#22823;&#20250;2024\&#9316;&#21336;&#29420;&#23569;&#24180;&#65288;&#26410;&#23601;&#23398;&#65374;3&#24180;&#29983;&#65289;&#12398;&#37096;&#27770;&#21213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17;&#21336;&#29420;&#23569;&#24180;&#65288;&#65300;&#65374;&#65302;&#24180;&#29983;&#65289;&#12398;&#37096;.xls" TargetMode="External"/><Relationship Id="rId1" Type="http://schemas.openxmlformats.org/officeDocument/2006/relationships/externalLinkPath" Target="file:///D:\&#31070;&#25144;&#24066;&#22823;&#20250;2024\&#9317;&#21336;&#29420;&#23569;&#24180;&#65288;&#65300;&#65374;&#65302;&#24180;&#29983;&#65289;&#12398;&#37096;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18;&#21336;&#29420;&#19968;&#33324;&#27573;&#22806;&#12398;&#37096;&#27770;&#21213;.xls" TargetMode="External"/><Relationship Id="rId1" Type="http://schemas.openxmlformats.org/officeDocument/2006/relationships/externalLinkPath" Target="file:///D:\&#31070;&#25144;&#24066;&#22823;&#20250;2024\&#9318;&#21336;&#29420;&#19968;&#33324;&#27573;&#22806;&#12398;&#37096;&#27770;&#21213;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19;&#21336;&#29420;&#19968;&#33324;&#26377;&#27573;&#12398;&#37096;.xls" TargetMode="External"/><Relationship Id="rId1" Type="http://schemas.openxmlformats.org/officeDocument/2006/relationships/externalLinkPath" Target="file:///D:\&#31070;&#25144;&#24066;&#22823;&#20250;2024\&#9319;&#21336;&#29420;&#19968;&#33324;&#26377;&#27573;&#12398;&#37096;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31070;&#25144;&#24066;&#22823;&#20250;2024\&#9320;&#35242;&#23376;&#12398;&#37096;.xls" TargetMode="External"/><Relationship Id="rId1" Type="http://schemas.openxmlformats.org/officeDocument/2006/relationships/externalLinkPath" Target="file:///D:\&#31070;&#25144;&#24066;&#22823;&#20250;2024\&#9320;&#35242;&#23376;&#12398;&#370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芦屋道院拳友会</v>
          </cell>
          <cell r="E7" t="str">
            <v>藤田　蒼一郎</v>
          </cell>
          <cell r="I7" t="str">
            <v>河野　　旭</v>
          </cell>
        </row>
        <row r="8">
          <cell r="C8" t="str">
            <v>神戸東須磨スポーツ少年団</v>
          </cell>
          <cell r="E8" t="str">
            <v>山根泰臥</v>
          </cell>
          <cell r="I8" t="str">
            <v>山根湊翔</v>
          </cell>
        </row>
        <row r="9">
          <cell r="C9" t="str">
            <v>神戸東須磨スポーツ少年団</v>
          </cell>
          <cell r="E9" t="str">
            <v>福永千尋</v>
          </cell>
          <cell r="I9" t="str">
            <v>永吉康輝</v>
          </cell>
        </row>
        <row r="10">
          <cell r="C10" t="str">
            <v>芦屋道院拳友会</v>
          </cell>
          <cell r="E10" t="str">
            <v>森川　　結登</v>
          </cell>
          <cell r="I10" t="str">
            <v>川本　晃世</v>
          </cell>
        </row>
        <row r="11">
          <cell r="C11" t="str">
            <v>神戸向洋SC</v>
          </cell>
          <cell r="E11" t="str">
            <v>谷川　結唯</v>
          </cell>
          <cell r="I11" t="str">
            <v>山本　紗來</v>
          </cell>
        </row>
        <row r="12">
          <cell r="C12" t="str">
            <v>神戸東須磨スポーツ少年団</v>
          </cell>
          <cell r="E12" t="str">
            <v>薮内奏吉</v>
          </cell>
          <cell r="I12" t="str">
            <v>田中湊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神戸向洋 スポーツクラブ</v>
          </cell>
        </row>
        <row r="8">
          <cell r="C8" t="str">
            <v>神戸学園東町スポーツ少年団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葺合高校B</v>
          </cell>
        </row>
        <row r="8">
          <cell r="C8" t="str">
            <v>彩星工科高校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神戸東須磨スポ少/　　　　　　　　　神戸市役所</v>
          </cell>
          <cell r="E7" t="str">
            <v>細見美佳</v>
          </cell>
          <cell r="I7" t="str">
            <v>五嶋顕治</v>
          </cell>
        </row>
        <row r="8">
          <cell r="C8" t="str">
            <v>神戸市役所/　　　　　　　　神戸甲南道院拳友会</v>
          </cell>
          <cell r="E8" t="str">
            <v>岡田祐二</v>
          </cell>
          <cell r="I8" t="str">
            <v>中山　祐子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神戸鷹取道院拳友会</v>
          </cell>
          <cell r="E7" t="str">
            <v>齊原　英彦</v>
          </cell>
          <cell r="I7" t="str">
            <v>坂元　孝史</v>
          </cell>
        </row>
        <row r="8">
          <cell r="C8" t="str">
            <v>神戸市役所</v>
          </cell>
          <cell r="E8" t="str">
            <v>川脇　雅之</v>
          </cell>
          <cell r="I8" t="str">
            <v>芝　　正人</v>
          </cell>
        </row>
        <row r="9">
          <cell r="C9" t="str">
            <v>神戸鷹取道院拳友会</v>
          </cell>
          <cell r="E9" t="str">
            <v>加藤　明</v>
          </cell>
          <cell r="I9" t="str">
            <v>三谷　武弘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神戸兵庫道院拳友会</v>
          </cell>
          <cell r="E7" t="str">
            <v>後藤　佑司</v>
          </cell>
          <cell r="I7" t="str">
            <v>佐藤　大輔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芦屋道院拳友会</v>
          </cell>
          <cell r="E7" t="str">
            <v>重村　唯翔</v>
          </cell>
          <cell r="I7" t="str">
            <v>上野　　麦</v>
          </cell>
        </row>
        <row r="8">
          <cell r="C8" t="str">
            <v>芦屋道院拳友会</v>
          </cell>
          <cell r="E8" t="str">
            <v>池口　弘二郎</v>
          </cell>
          <cell r="I8" t="str">
            <v>田中　颯馬</v>
          </cell>
        </row>
        <row r="9">
          <cell r="C9" t="str">
            <v>神戸向洋SC</v>
          </cell>
          <cell r="E9" t="str">
            <v>蓬　虹太郎</v>
          </cell>
          <cell r="I9" t="str">
            <v>佐野　航介</v>
          </cell>
        </row>
        <row r="10">
          <cell r="C10" t="str">
            <v>神戸向洋SC</v>
          </cell>
          <cell r="E10" t="str">
            <v>塩月　早咲</v>
          </cell>
          <cell r="I10" t="str">
            <v>田中　彩織</v>
          </cell>
        </row>
        <row r="11">
          <cell r="C11" t="str">
            <v>芦屋道院拳友会</v>
          </cell>
          <cell r="E11" t="str">
            <v>河田　征万</v>
          </cell>
          <cell r="I11" t="str">
            <v>渡部　琥太</v>
          </cell>
        </row>
        <row r="12">
          <cell r="C12" t="str">
            <v>神戸甲南道院拳友会</v>
          </cell>
          <cell r="E12" t="str">
            <v>岡本葵望</v>
          </cell>
          <cell r="I12" t="str">
            <v>前田愛菜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葺合高校</v>
          </cell>
          <cell r="E7" t="str">
            <v>市川慧</v>
          </cell>
          <cell r="I7" t="str">
            <v>春名航汰</v>
          </cell>
        </row>
        <row r="8">
          <cell r="C8" t="str">
            <v>葺合高校</v>
          </cell>
          <cell r="E8" t="str">
            <v>舟橋由羅</v>
          </cell>
          <cell r="I8" t="str">
            <v>吉田実桜</v>
          </cell>
        </row>
        <row r="9">
          <cell r="C9" t="str">
            <v>葺合高校</v>
          </cell>
          <cell r="E9" t="str">
            <v>浅野慧</v>
          </cell>
          <cell r="I9" t="str">
            <v>勝間久生</v>
          </cell>
        </row>
        <row r="10">
          <cell r="C10" t="str">
            <v>葺合高校</v>
          </cell>
          <cell r="E10" t="str">
            <v>井上里奈</v>
          </cell>
          <cell r="I10" t="str">
            <v>島口咲良</v>
          </cell>
        </row>
        <row r="11">
          <cell r="C11" t="str">
            <v>葺合高校</v>
          </cell>
          <cell r="E11" t="str">
            <v>富永太一</v>
          </cell>
          <cell r="I11" t="str">
            <v>寺尾怜朗</v>
          </cell>
        </row>
        <row r="12">
          <cell r="C12" t="str">
            <v>葺合高校</v>
          </cell>
          <cell r="E12" t="str">
            <v>河野永遠</v>
          </cell>
          <cell r="I12" t="str">
            <v>鈴木一晴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神戸鷹取道院拳友会</v>
          </cell>
          <cell r="E7" t="str">
            <v>小幡　祐之</v>
          </cell>
          <cell r="I7" t="str">
            <v>松永　日美子</v>
          </cell>
        </row>
        <row r="8">
          <cell r="C8" t="str">
            <v>彩星工科高校</v>
          </cell>
          <cell r="E8" t="str">
            <v>山本　椋雲　</v>
          </cell>
          <cell r="I8" t="str">
            <v>高木　健</v>
          </cell>
        </row>
        <row r="9">
          <cell r="C9" t="str">
            <v>芦屋道院拳友会</v>
          </cell>
          <cell r="E9" t="str">
            <v>栢森　優理菜</v>
          </cell>
          <cell r="I9" t="str">
            <v>栢森　由紀子</v>
          </cell>
        </row>
        <row r="10">
          <cell r="C10" t="str">
            <v xml:space="preserve">神戸龍谷高校 </v>
          </cell>
          <cell r="E10" t="str">
            <v>内藤　珠乃</v>
          </cell>
          <cell r="I10" t="str">
            <v>小久保　佳洋</v>
          </cell>
        </row>
        <row r="11">
          <cell r="C11" t="str">
            <v>彩星工科高校</v>
          </cell>
          <cell r="E11" t="str">
            <v>中野　孝星　</v>
          </cell>
          <cell r="I11" t="str">
            <v>柴原　暖陽</v>
          </cell>
        </row>
        <row r="12">
          <cell r="C12" t="str">
            <v>神戸大学</v>
          </cell>
          <cell r="E12" t="str">
            <v>西田圭佑</v>
          </cell>
          <cell r="I12" t="str">
            <v>柳本知輝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神戸向洋スポーツクラブ</v>
          </cell>
          <cell r="E7" t="str">
            <v>杉野　加偉</v>
          </cell>
        </row>
        <row r="8">
          <cell r="C8" t="str">
            <v>神戸向洋スポーツクラブ</v>
          </cell>
          <cell r="E8" t="str">
            <v>佐野　泰介</v>
          </cell>
        </row>
        <row r="9">
          <cell r="C9" t="str">
            <v>神戸向洋スポーツクラブ</v>
          </cell>
          <cell r="E9" t="str">
            <v>釜坂　歩武</v>
          </cell>
        </row>
        <row r="10">
          <cell r="C10" t="str">
            <v>芦屋道院拳友会</v>
          </cell>
          <cell r="E10" t="str">
            <v>刀谷　日菜子</v>
          </cell>
        </row>
        <row r="11">
          <cell r="C11" t="str">
            <v>神戸向洋スポーツクラブ</v>
          </cell>
          <cell r="E11" t="str">
            <v>溝川　颯斗</v>
          </cell>
        </row>
        <row r="12">
          <cell r="C12" t="str">
            <v>神戸向洋スポーツクラブ</v>
          </cell>
          <cell r="E12" t="str">
            <v>廣瀬　諧人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芦屋道院拳友会</v>
          </cell>
          <cell r="E7" t="str">
            <v>田中　隆太郎</v>
          </cell>
        </row>
        <row r="8">
          <cell r="C8" t="str">
            <v>神戸東須磨スポーツ少年団</v>
          </cell>
          <cell r="E8" t="str">
            <v>永吉悠真</v>
          </cell>
        </row>
        <row r="9">
          <cell r="C9" t="str">
            <v>神戸向洋SC</v>
          </cell>
          <cell r="E9" t="str">
            <v>古林　慶悟</v>
          </cell>
        </row>
        <row r="10">
          <cell r="C10" t="str">
            <v>神戸向洋SC</v>
          </cell>
          <cell r="E10" t="str">
            <v>ブシュイエワ　ミラナ</v>
          </cell>
        </row>
        <row r="11">
          <cell r="C11" t="str">
            <v>須磨道院拳友会</v>
          </cell>
          <cell r="E11" t="str">
            <v>梅園　悠莉子</v>
          </cell>
        </row>
        <row r="12">
          <cell r="C12" t="str">
            <v>神戸向洋SC</v>
          </cell>
          <cell r="E12" t="str">
            <v>荻　柊介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神戸龍谷高校</v>
          </cell>
          <cell r="E7" t="str">
            <v>和田　拓翔</v>
          </cell>
        </row>
        <row r="8">
          <cell r="C8" t="str">
            <v>葺合高等学校</v>
          </cell>
          <cell r="E8" t="str">
            <v>和本　紗奈</v>
          </cell>
        </row>
        <row r="9">
          <cell r="C9" t="str">
            <v>神戸龍谷高校</v>
          </cell>
          <cell r="E9" t="str">
            <v>安井　琥珀</v>
          </cell>
        </row>
        <row r="10">
          <cell r="C10" t="str">
            <v>神戸龍谷高校</v>
          </cell>
          <cell r="E10" t="str">
            <v>面谷　まどか</v>
          </cell>
        </row>
        <row r="11">
          <cell r="C11" t="str">
            <v>神戸東須磨スポーツ少年団</v>
          </cell>
          <cell r="E11" t="str">
            <v>福永珠希</v>
          </cell>
        </row>
        <row r="12">
          <cell r="C12" t="str">
            <v>葺合高等学校</v>
          </cell>
          <cell r="E12" t="str">
            <v>岩崎藍花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神戸鷹取道院拳友会</v>
          </cell>
          <cell r="E7" t="str">
            <v>小幡　祐之</v>
          </cell>
        </row>
        <row r="8">
          <cell r="C8" t="str">
            <v>神戸学園東町スポーツ少年団</v>
          </cell>
          <cell r="E8" t="str">
            <v>秦野宣明</v>
          </cell>
        </row>
        <row r="9">
          <cell r="C9" t="str">
            <v>芦屋道院拳友会</v>
          </cell>
          <cell r="E9" t="str">
            <v>栢森　優理菜</v>
          </cell>
        </row>
        <row r="10">
          <cell r="C10" t="str">
            <v>神戸龍谷高校</v>
          </cell>
          <cell r="E10" t="str">
            <v>富山　秀雄</v>
          </cell>
        </row>
        <row r="11">
          <cell r="C11" t="str">
            <v>神戸大学</v>
          </cell>
          <cell r="E11" t="str">
            <v>下浦裕次郎</v>
          </cell>
        </row>
        <row r="12">
          <cell r="C12" t="str">
            <v>神戸大学</v>
          </cell>
          <cell r="E12" t="str">
            <v>鎌倉なつみ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得点集計表(予選）"/>
      <sheetName val="得点集計表　手書き　(予選）"/>
      <sheetName val="出場者名簿 (予選)"/>
      <sheetName val="得点集計表 (決勝)"/>
      <sheetName val="得点集計表　手書き　(決勝）"/>
      <sheetName val="出場者名簿 (決勝）"/>
      <sheetName val="決勝順位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芦屋道院拳友会</v>
          </cell>
          <cell r="E7" t="str">
            <v>渡部　遥香</v>
          </cell>
          <cell r="I7" t="str">
            <v>渡部　哲年</v>
          </cell>
        </row>
        <row r="8">
          <cell r="C8" t="str">
            <v>神戸学園東町スポーツ少年団</v>
          </cell>
          <cell r="E8" t="str">
            <v>秦野宣明</v>
          </cell>
          <cell r="I8" t="str">
            <v>秦野統真</v>
          </cell>
        </row>
        <row r="9">
          <cell r="C9" t="str">
            <v>神戸鷹取道院拳友会</v>
          </cell>
          <cell r="E9" t="str">
            <v>石原　煌太郎</v>
          </cell>
          <cell r="I9" t="str">
            <v>石原　勝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view="pageBreakPreview" zoomScale="90" zoomScaleNormal="90" zoomScaleSheetLayoutView="90" workbookViewId="0">
      <selection activeCell="J56" sqref="J56"/>
    </sheetView>
  </sheetViews>
  <sheetFormatPr defaultColWidth="9" defaultRowHeight="18" x14ac:dyDescent="0.45"/>
  <cols>
    <col min="1" max="1" width="37.8984375" style="1" bestFit="1" customWidth="1"/>
    <col min="2" max="2" width="11.59765625" style="1" customWidth="1"/>
    <col min="3" max="3" width="26.8984375" style="1" bestFit="1" customWidth="1"/>
    <col min="4" max="4" width="25" style="1" customWidth="1"/>
    <col min="5" max="5" width="27.69921875" style="1" customWidth="1"/>
    <col min="6" max="7" width="13" style="1" bestFit="1" customWidth="1"/>
    <col min="8" max="16384" width="9" style="1"/>
  </cols>
  <sheetData>
    <row r="1" spans="1:5" ht="18.600000000000001" thickBot="1" x14ac:dyDescent="0.5">
      <c r="A1" s="33" t="s">
        <v>0</v>
      </c>
      <c r="B1" s="34" t="s">
        <v>1</v>
      </c>
      <c r="C1" s="34" t="s">
        <v>2</v>
      </c>
      <c r="D1" s="34" t="s">
        <v>3</v>
      </c>
      <c r="E1" s="35" t="s">
        <v>4</v>
      </c>
    </row>
    <row r="2" spans="1:5" x14ac:dyDescent="0.45">
      <c r="A2" s="29" t="s">
        <v>5</v>
      </c>
      <c r="B2" s="20" t="s">
        <v>14</v>
      </c>
      <c r="C2" s="30" t="str">
        <f>[1]決勝順位!C7</f>
        <v>芦屋道院拳友会</v>
      </c>
      <c r="D2" s="31" t="str">
        <f>[1]決勝順位!E7</f>
        <v>藤田　蒼一郎</v>
      </c>
      <c r="E2" s="32" t="str">
        <f>[1]決勝順位!I7</f>
        <v>河野　　旭</v>
      </c>
    </row>
    <row r="3" spans="1:5" x14ac:dyDescent="0.45">
      <c r="A3" s="4" t="s">
        <v>5</v>
      </c>
      <c r="B3" s="5" t="s">
        <v>15</v>
      </c>
      <c r="C3" s="6" t="str">
        <f>[1]決勝順位!C8</f>
        <v>神戸東須磨スポーツ少年団</v>
      </c>
      <c r="D3" s="7" t="str">
        <f>[1]決勝順位!E8</f>
        <v>山根泰臥</v>
      </c>
      <c r="E3" s="8" t="str">
        <f>[1]決勝順位!I8</f>
        <v>山根湊翔</v>
      </c>
    </row>
    <row r="4" spans="1:5" x14ac:dyDescent="0.45">
      <c r="A4" s="4" t="s">
        <v>5</v>
      </c>
      <c r="B4" s="5" t="s">
        <v>16</v>
      </c>
      <c r="C4" s="6" t="str">
        <f>[1]決勝順位!C9</f>
        <v>神戸東須磨スポーツ少年団</v>
      </c>
      <c r="D4" s="7" t="str">
        <f>[1]決勝順位!E9</f>
        <v>福永千尋</v>
      </c>
      <c r="E4" s="8" t="str">
        <f>[1]決勝順位!I9</f>
        <v>永吉康輝</v>
      </c>
    </row>
    <row r="5" spans="1:5" x14ac:dyDescent="0.45">
      <c r="A5" s="4" t="s">
        <v>5</v>
      </c>
      <c r="B5" s="5" t="s">
        <v>17</v>
      </c>
      <c r="C5" s="5" t="str">
        <f>[1]決勝順位!C10</f>
        <v>芦屋道院拳友会</v>
      </c>
      <c r="D5" s="5" t="str">
        <f>[1]決勝順位!E10</f>
        <v>森川　　結登</v>
      </c>
      <c r="E5" s="9" t="str">
        <f>[1]決勝順位!I10</f>
        <v>川本　晃世</v>
      </c>
    </row>
    <row r="6" spans="1:5" x14ac:dyDescent="0.45">
      <c r="A6" s="4" t="s">
        <v>5</v>
      </c>
      <c r="B6" s="5" t="s">
        <v>17</v>
      </c>
      <c r="C6" s="5" t="str">
        <f>[1]決勝順位!C11</f>
        <v>神戸向洋SC</v>
      </c>
      <c r="D6" s="5" t="str">
        <f>[1]決勝順位!E11</f>
        <v>谷川　結唯</v>
      </c>
      <c r="E6" s="9" t="str">
        <f>[1]決勝順位!I11</f>
        <v>山本　紗來</v>
      </c>
    </row>
    <row r="7" spans="1:5" x14ac:dyDescent="0.45">
      <c r="A7" s="4" t="s">
        <v>5</v>
      </c>
      <c r="B7" s="5" t="s">
        <v>17</v>
      </c>
      <c r="C7" s="5" t="str">
        <f>[1]決勝順位!C12</f>
        <v>神戸東須磨スポーツ少年団</v>
      </c>
      <c r="D7" s="5" t="str">
        <f>[1]決勝順位!E12</f>
        <v>薮内奏吉</v>
      </c>
      <c r="E7" s="9" t="str">
        <f>[1]決勝順位!I12</f>
        <v>田中湊</v>
      </c>
    </row>
    <row r="8" spans="1:5" x14ac:dyDescent="0.45">
      <c r="A8" s="4" t="s">
        <v>6</v>
      </c>
      <c r="B8" s="5" t="s">
        <v>14</v>
      </c>
      <c r="C8" s="6" t="str">
        <f>[2]決勝順位!C7</f>
        <v>芦屋道院拳友会</v>
      </c>
      <c r="D8" s="7" t="str">
        <f>[2]決勝順位!E7</f>
        <v>重村　唯翔</v>
      </c>
      <c r="E8" s="8" t="str">
        <f>[2]決勝順位!I7</f>
        <v>上野　　麦</v>
      </c>
    </row>
    <row r="9" spans="1:5" x14ac:dyDescent="0.45">
      <c r="A9" s="4" t="s">
        <v>6</v>
      </c>
      <c r="B9" s="5" t="s">
        <v>15</v>
      </c>
      <c r="C9" s="6" t="str">
        <f>[2]決勝順位!C8</f>
        <v>芦屋道院拳友会</v>
      </c>
      <c r="D9" s="7" t="str">
        <f>[2]決勝順位!E8</f>
        <v>池口　弘二郎</v>
      </c>
      <c r="E9" s="8" t="str">
        <f>[2]決勝順位!I8</f>
        <v>田中　颯馬</v>
      </c>
    </row>
    <row r="10" spans="1:5" x14ac:dyDescent="0.45">
      <c r="A10" s="4" t="s">
        <v>6</v>
      </c>
      <c r="B10" s="5" t="s">
        <v>16</v>
      </c>
      <c r="C10" s="6" t="str">
        <f>[2]決勝順位!C9</f>
        <v>神戸向洋SC</v>
      </c>
      <c r="D10" s="7" t="str">
        <f>[2]決勝順位!E9</f>
        <v>蓬　虹太郎</v>
      </c>
      <c r="E10" s="8" t="str">
        <f>[2]決勝順位!I9</f>
        <v>佐野　航介</v>
      </c>
    </row>
    <row r="11" spans="1:5" x14ac:dyDescent="0.45">
      <c r="A11" s="4" t="s">
        <v>6</v>
      </c>
      <c r="B11" s="5" t="s">
        <v>17</v>
      </c>
      <c r="C11" s="6" t="str">
        <f>[2]決勝順位!C10</f>
        <v>神戸向洋SC</v>
      </c>
      <c r="D11" s="7" t="str">
        <f>[2]決勝順位!E10</f>
        <v>塩月　早咲</v>
      </c>
      <c r="E11" s="8" t="str">
        <f>[2]決勝順位!I10</f>
        <v>田中　彩織</v>
      </c>
    </row>
    <row r="12" spans="1:5" x14ac:dyDescent="0.45">
      <c r="A12" s="4" t="s">
        <v>6</v>
      </c>
      <c r="B12" s="5" t="s">
        <v>17</v>
      </c>
      <c r="C12" s="6" t="str">
        <f>[2]決勝順位!C11</f>
        <v>芦屋道院拳友会</v>
      </c>
      <c r="D12" s="7" t="str">
        <f>[2]決勝順位!E11</f>
        <v>河田　征万</v>
      </c>
      <c r="E12" s="8" t="str">
        <f>[2]決勝順位!I11</f>
        <v>渡部　琥太</v>
      </c>
    </row>
    <row r="13" spans="1:5" x14ac:dyDescent="0.45">
      <c r="A13" s="4" t="s">
        <v>6</v>
      </c>
      <c r="B13" s="5" t="s">
        <v>17</v>
      </c>
      <c r="C13" s="6" t="str">
        <f>[2]決勝順位!C12</f>
        <v>神戸甲南道院拳友会</v>
      </c>
      <c r="D13" s="7" t="str">
        <f>[2]決勝順位!E12</f>
        <v>岡本葵望</v>
      </c>
      <c r="E13" s="8" t="str">
        <f>[2]決勝順位!I12</f>
        <v>前田愛菜</v>
      </c>
    </row>
    <row r="14" spans="1:5" x14ac:dyDescent="0.45">
      <c r="A14" s="15" t="s">
        <v>7</v>
      </c>
      <c r="B14" s="5" t="s">
        <v>14</v>
      </c>
      <c r="C14" s="6" t="str">
        <f>[3]決勝順位!C7</f>
        <v>葺合高校</v>
      </c>
      <c r="D14" s="7" t="str">
        <f>[3]決勝順位!E7</f>
        <v>市川慧</v>
      </c>
      <c r="E14" s="10" t="str">
        <f>[3]決勝順位!I7</f>
        <v>春名航汰</v>
      </c>
    </row>
    <row r="15" spans="1:5" x14ac:dyDescent="0.45">
      <c r="A15" s="15" t="s">
        <v>7</v>
      </c>
      <c r="B15" s="5" t="s">
        <v>15</v>
      </c>
      <c r="C15" s="6" t="str">
        <f>[3]決勝順位!C8</f>
        <v>葺合高校</v>
      </c>
      <c r="D15" s="6" t="str">
        <f>[3]決勝順位!E8</f>
        <v>舟橋由羅</v>
      </c>
      <c r="E15" s="10" t="str">
        <f>[3]決勝順位!I8</f>
        <v>吉田実桜</v>
      </c>
    </row>
    <row r="16" spans="1:5" x14ac:dyDescent="0.45">
      <c r="A16" s="15" t="s">
        <v>7</v>
      </c>
      <c r="B16" s="5" t="s">
        <v>16</v>
      </c>
      <c r="C16" s="6" t="str">
        <f>[3]決勝順位!C9</f>
        <v>葺合高校</v>
      </c>
      <c r="D16" s="7" t="str">
        <f>[3]決勝順位!E9</f>
        <v>浅野慧</v>
      </c>
      <c r="E16" s="10" t="str">
        <f>[3]決勝順位!I9</f>
        <v>勝間久生</v>
      </c>
    </row>
    <row r="17" spans="1:5" x14ac:dyDescent="0.45">
      <c r="A17" s="15" t="s">
        <v>7</v>
      </c>
      <c r="B17" s="5" t="s">
        <v>17</v>
      </c>
      <c r="C17" s="6" t="str">
        <f>[3]決勝順位!C10</f>
        <v>葺合高校</v>
      </c>
      <c r="D17" s="7" t="str">
        <f>[3]決勝順位!E10</f>
        <v>井上里奈</v>
      </c>
      <c r="E17" s="10" t="str">
        <f>[3]決勝順位!I10</f>
        <v>島口咲良</v>
      </c>
    </row>
    <row r="18" spans="1:5" x14ac:dyDescent="0.45">
      <c r="A18" s="15" t="s">
        <v>7</v>
      </c>
      <c r="B18" s="5" t="s">
        <v>17</v>
      </c>
      <c r="C18" s="6" t="str">
        <f>[3]決勝順位!C11</f>
        <v>葺合高校</v>
      </c>
      <c r="D18" s="7" t="str">
        <f>[3]決勝順位!E11</f>
        <v>富永太一</v>
      </c>
      <c r="E18" s="10" t="str">
        <f>[3]決勝順位!I11</f>
        <v>寺尾怜朗</v>
      </c>
    </row>
    <row r="19" spans="1:5" x14ac:dyDescent="0.45">
      <c r="A19" s="15" t="s">
        <v>7</v>
      </c>
      <c r="B19" s="5" t="s">
        <v>17</v>
      </c>
      <c r="C19" s="6" t="str">
        <f>[3]決勝順位!C12</f>
        <v>葺合高校</v>
      </c>
      <c r="D19" s="7" t="str">
        <f>[3]決勝順位!E12</f>
        <v>河野永遠</v>
      </c>
      <c r="E19" s="10" t="str">
        <f>[3]決勝順位!I12</f>
        <v>鈴木一晴</v>
      </c>
    </row>
    <row r="20" spans="1:5" x14ac:dyDescent="0.45">
      <c r="A20" s="15" t="s">
        <v>8</v>
      </c>
      <c r="B20" s="5" t="s">
        <v>14</v>
      </c>
      <c r="C20" s="6" t="str">
        <f>[4]決勝順位!C7</f>
        <v>神戸鷹取道院拳友会</v>
      </c>
      <c r="D20" s="7" t="str">
        <f>[4]決勝順位!E7</f>
        <v>小幡　祐之</v>
      </c>
      <c r="E20" s="10" t="str">
        <f>[4]決勝順位!I7</f>
        <v>松永　日美子</v>
      </c>
    </row>
    <row r="21" spans="1:5" x14ac:dyDescent="0.45">
      <c r="A21" s="15" t="s">
        <v>8</v>
      </c>
      <c r="B21" s="5" t="s">
        <v>15</v>
      </c>
      <c r="C21" s="6" t="str">
        <f>[4]決勝順位!C8</f>
        <v>彩星工科高校</v>
      </c>
      <c r="D21" s="7" t="str">
        <f>[4]決勝順位!E8</f>
        <v>山本　椋雲　</v>
      </c>
      <c r="E21" s="10" t="str">
        <f>[4]決勝順位!I8</f>
        <v>高木　健</v>
      </c>
    </row>
    <row r="22" spans="1:5" x14ac:dyDescent="0.45">
      <c r="A22" s="15" t="s">
        <v>8</v>
      </c>
      <c r="B22" s="5" t="s">
        <v>16</v>
      </c>
      <c r="C22" s="6" t="str">
        <f>[4]決勝順位!C9</f>
        <v>芦屋道院拳友会</v>
      </c>
      <c r="D22" s="7" t="str">
        <f>[4]決勝順位!E9</f>
        <v>栢森　優理菜</v>
      </c>
      <c r="E22" s="10" t="str">
        <f>[4]決勝順位!I9</f>
        <v>栢森　由紀子</v>
      </c>
    </row>
    <row r="23" spans="1:5" x14ac:dyDescent="0.45">
      <c r="A23" s="15" t="s">
        <v>8</v>
      </c>
      <c r="B23" s="5" t="s">
        <v>17</v>
      </c>
      <c r="C23" s="6" t="str">
        <f>[4]決勝順位!C10</f>
        <v xml:space="preserve">神戸龍谷高校 </v>
      </c>
      <c r="D23" s="7" t="str">
        <f>[4]決勝順位!E10</f>
        <v>内藤　珠乃</v>
      </c>
      <c r="E23" s="10" t="str">
        <f>[4]決勝順位!I10</f>
        <v>小久保　佳洋</v>
      </c>
    </row>
    <row r="24" spans="1:5" x14ac:dyDescent="0.45">
      <c r="A24" s="15" t="s">
        <v>8</v>
      </c>
      <c r="B24" s="11" t="s">
        <v>17</v>
      </c>
      <c r="C24" s="12" t="str">
        <f>[4]決勝順位!C11</f>
        <v>彩星工科高校</v>
      </c>
      <c r="D24" s="12" t="str">
        <f>[4]決勝順位!E11</f>
        <v>中野　孝星　</v>
      </c>
      <c r="E24" s="10" t="str">
        <f>[4]決勝順位!I11</f>
        <v>柴原　暖陽</v>
      </c>
    </row>
    <row r="25" spans="1:5" x14ac:dyDescent="0.45">
      <c r="A25" s="15" t="s">
        <v>8</v>
      </c>
      <c r="B25" s="11" t="s">
        <v>17</v>
      </c>
      <c r="C25" s="12" t="str">
        <f>[4]決勝順位!C12</f>
        <v>神戸大学</v>
      </c>
      <c r="D25" s="12" t="str">
        <f>[4]決勝順位!E12</f>
        <v>西田圭佑</v>
      </c>
      <c r="E25" s="10" t="str">
        <f>[4]決勝順位!I12</f>
        <v>柳本知輝</v>
      </c>
    </row>
    <row r="26" spans="1:5" x14ac:dyDescent="0.45">
      <c r="A26" s="4" t="s">
        <v>10</v>
      </c>
      <c r="B26" s="11" t="s">
        <v>14</v>
      </c>
      <c r="C26" s="11" t="str">
        <f>[5]決勝順位!C7</f>
        <v>神戸向洋スポーツクラブ</v>
      </c>
      <c r="D26" s="11" t="str">
        <f>[5]決勝順位!E7</f>
        <v>杉野　加偉</v>
      </c>
      <c r="E26" s="13"/>
    </row>
    <row r="27" spans="1:5" x14ac:dyDescent="0.45">
      <c r="A27" s="4" t="s">
        <v>10</v>
      </c>
      <c r="B27" s="11" t="s">
        <v>15</v>
      </c>
      <c r="C27" s="11" t="str">
        <f>[5]決勝順位!C8</f>
        <v>神戸向洋スポーツクラブ</v>
      </c>
      <c r="D27" s="11" t="str">
        <f>[5]決勝順位!E8</f>
        <v>佐野　泰介</v>
      </c>
      <c r="E27" s="13"/>
    </row>
    <row r="28" spans="1:5" x14ac:dyDescent="0.45">
      <c r="A28" s="4" t="s">
        <v>10</v>
      </c>
      <c r="B28" s="5" t="s">
        <v>16</v>
      </c>
      <c r="C28" s="12" t="str">
        <f>[5]決勝順位!C9</f>
        <v>神戸向洋スポーツクラブ</v>
      </c>
      <c r="D28" s="12" t="str">
        <f>[5]決勝順位!E9</f>
        <v>釜坂　歩武</v>
      </c>
      <c r="E28" s="9"/>
    </row>
    <row r="29" spans="1:5" x14ac:dyDescent="0.45">
      <c r="A29" s="4" t="s">
        <v>10</v>
      </c>
      <c r="B29" s="5" t="s">
        <v>17</v>
      </c>
      <c r="C29" s="14" t="str">
        <f>[5]決勝順位!C10</f>
        <v>芦屋道院拳友会</v>
      </c>
      <c r="D29" s="14" t="str">
        <f>[5]決勝順位!E10</f>
        <v>刀谷　日菜子</v>
      </c>
      <c r="E29" s="9"/>
    </row>
    <row r="30" spans="1:5" x14ac:dyDescent="0.45">
      <c r="A30" s="4" t="s">
        <v>10</v>
      </c>
      <c r="B30" s="5" t="s">
        <v>17</v>
      </c>
      <c r="C30" s="11" t="str">
        <f>[5]決勝順位!C11</f>
        <v>神戸向洋スポーツクラブ</v>
      </c>
      <c r="D30" s="11" t="str">
        <f>[5]決勝順位!E11</f>
        <v>溝川　颯斗</v>
      </c>
      <c r="E30" s="9"/>
    </row>
    <row r="31" spans="1:5" x14ac:dyDescent="0.45">
      <c r="A31" s="4" t="s">
        <v>10</v>
      </c>
      <c r="B31" s="5" t="s">
        <v>17</v>
      </c>
      <c r="C31" s="12" t="str">
        <f>[5]決勝順位!C12</f>
        <v>神戸向洋スポーツクラブ</v>
      </c>
      <c r="D31" s="12" t="str">
        <f>[5]決勝順位!E12</f>
        <v>廣瀬　諧人</v>
      </c>
      <c r="E31" s="9"/>
    </row>
    <row r="32" spans="1:5" x14ac:dyDescent="0.45">
      <c r="A32" s="15" t="s">
        <v>11</v>
      </c>
      <c r="B32" s="11" t="s">
        <v>14</v>
      </c>
      <c r="C32" s="12" t="str">
        <f>[6]決勝順位!C7</f>
        <v>芦屋道院拳友会</v>
      </c>
      <c r="D32" s="12" t="str">
        <f>[6]決勝順位!E7</f>
        <v>田中　隆太郎</v>
      </c>
      <c r="E32" s="9"/>
    </row>
    <row r="33" spans="1:5" x14ac:dyDescent="0.45">
      <c r="A33" s="15" t="s">
        <v>11</v>
      </c>
      <c r="B33" s="11" t="s">
        <v>15</v>
      </c>
      <c r="C33" s="11" t="str">
        <f>[6]決勝順位!C8</f>
        <v>神戸東須磨スポーツ少年団</v>
      </c>
      <c r="D33" s="11" t="str">
        <f>[6]決勝順位!E8</f>
        <v>永吉悠真</v>
      </c>
      <c r="E33" s="9"/>
    </row>
    <row r="34" spans="1:5" x14ac:dyDescent="0.45">
      <c r="A34" s="15" t="s">
        <v>11</v>
      </c>
      <c r="B34" s="5" t="s">
        <v>16</v>
      </c>
      <c r="C34" s="11" t="str">
        <f>[6]決勝順位!C9</f>
        <v>神戸向洋SC</v>
      </c>
      <c r="D34" s="11" t="str">
        <f>[6]決勝順位!E9</f>
        <v>古林　慶悟</v>
      </c>
      <c r="E34" s="9"/>
    </row>
    <row r="35" spans="1:5" x14ac:dyDescent="0.45">
      <c r="A35" s="15" t="s">
        <v>11</v>
      </c>
      <c r="B35" s="5" t="s">
        <v>17</v>
      </c>
      <c r="C35" s="16" t="str">
        <f>[6]決勝順位!C10</f>
        <v>神戸向洋SC</v>
      </c>
      <c r="D35" s="11" t="str">
        <f>[6]決勝順位!E10</f>
        <v>ブシュイエワ　ミラナ</v>
      </c>
      <c r="E35" s="9"/>
    </row>
    <row r="36" spans="1:5" x14ac:dyDescent="0.45">
      <c r="A36" s="15" t="s">
        <v>11</v>
      </c>
      <c r="B36" s="5" t="s">
        <v>17</v>
      </c>
      <c r="C36" s="11" t="str">
        <f>[6]決勝順位!C11</f>
        <v>須磨道院拳友会</v>
      </c>
      <c r="D36" s="11" t="str">
        <f>[6]決勝順位!E11</f>
        <v>梅園　悠莉子</v>
      </c>
      <c r="E36" s="9"/>
    </row>
    <row r="37" spans="1:5" x14ac:dyDescent="0.45">
      <c r="A37" s="15" t="s">
        <v>11</v>
      </c>
      <c r="B37" s="5" t="s">
        <v>17</v>
      </c>
      <c r="C37" s="11" t="str">
        <f>[6]決勝順位!C12</f>
        <v>神戸向洋SC</v>
      </c>
      <c r="D37" s="11" t="str">
        <f>[6]決勝順位!E12</f>
        <v>荻　柊介</v>
      </c>
      <c r="E37" s="9"/>
    </row>
    <row r="38" spans="1:5" x14ac:dyDescent="0.45">
      <c r="A38" s="15" t="s">
        <v>12</v>
      </c>
      <c r="B38" s="11" t="s">
        <v>14</v>
      </c>
      <c r="C38" s="11" t="str">
        <f>[7]決勝順位!C7</f>
        <v>神戸龍谷高校</v>
      </c>
      <c r="D38" s="11" t="str">
        <f>[7]決勝順位!E7</f>
        <v>和田　拓翔</v>
      </c>
      <c r="E38" s="9"/>
    </row>
    <row r="39" spans="1:5" x14ac:dyDescent="0.45">
      <c r="A39" s="15" t="s">
        <v>12</v>
      </c>
      <c r="B39" s="11" t="s">
        <v>15</v>
      </c>
      <c r="C39" s="11" t="str">
        <f>[7]決勝順位!C8</f>
        <v>葺合高等学校</v>
      </c>
      <c r="D39" s="11" t="str">
        <f>[7]決勝順位!E8</f>
        <v>和本　紗奈</v>
      </c>
      <c r="E39" s="9"/>
    </row>
    <row r="40" spans="1:5" x14ac:dyDescent="0.45">
      <c r="A40" s="15" t="s">
        <v>12</v>
      </c>
      <c r="B40" s="5" t="s">
        <v>16</v>
      </c>
      <c r="C40" s="12" t="str">
        <f>[7]決勝順位!C9</f>
        <v>神戸龍谷高校</v>
      </c>
      <c r="D40" s="12" t="str">
        <f>[7]決勝順位!E9</f>
        <v>安井　琥珀</v>
      </c>
      <c r="E40" s="13"/>
    </row>
    <row r="41" spans="1:5" x14ac:dyDescent="0.45">
      <c r="A41" s="15" t="s">
        <v>12</v>
      </c>
      <c r="B41" s="5" t="s">
        <v>17</v>
      </c>
      <c r="C41" s="12" t="str">
        <f>[7]決勝順位!C10</f>
        <v>神戸龍谷高校</v>
      </c>
      <c r="D41" s="12" t="str">
        <f>[7]決勝順位!E10</f>
        <v>面谷　まどか</v>
      </c>
      <c r="E41" s="13"/>
    </row>
    <row r="42" spans="1:5" x14ac:dyDescent="0.45">
      <c r="A42" s="15" t="s">
        <v>12</v>
      </c>
      <c r="B42" s="5" t="s">
        <v>17</v>
      </c>
      <c r="C42" s="12" t="str">
        <f>[7]決勝順位!C11</f>
        <v>神戸東須磨スポーツ少年団</v>
      </c>
      <c r="D42" s="12" t="str">
        <f>[7]決勝順位!E11</f>
        <v>福永珠希</v>
      </c>
      <c r="E42" s="13"/>
    </row>
    <row r="43" spans="1:5" x14ac:dyDescent="0.45">
      <c r="A43" s="15" t="s">
        <v>12</v>
      </c>
      <c r="B43" s="5" t="s">
        <v>17</v>
      </c>
      <c r="C43" s="12" t="str">
        <f>[7]決勝順位!C12</f>
        <v>葺合高等学校</v>
      </c>
      <c r="D43" s="12" t="str">
        <f>[7]決勝順位!E12</f>
        <v>岩崎藍花</v>
      </c>
      <c r="E43" s="13"/>
    </row>
    <row r="44" spans="1:5" x14ac:dyDescent="0.45">
      <c r="A44" s="15" t="s">
        <v>13</v>
      </c>
      <c r="B44" s="11" t="s">
        <v>14</v>
      </c>
      <c r="C44" s="11" t="str">
        <f>[8]決勝順位!C7</f>
        <v>神戸鷹取道院拳友会</v>
      </c>
      <c r="D44" s="11" t="str">
        <f>[8]決勝順位!E7</f>
        <v>小幡　祐之</v>
      </c>
      <c r="E44" s="13"/>
    </row>
    <row r="45" spans="1:5" x14ac:dyDescent="0.45">
      <c r="A45" s="15" t="s">
        <v>13</v>
      </c>
      <c r="B45" s="11" t="s">
        <v>15</v>
      </c>
      <c r="C45" s="11" t="str">
        <f>[8]決勝順位!C8</f>
        <v>神戸学園東町スポーツ少年団</v>
      </c>
      <c r="D45" s="11" t="str">
        <f>[8]決勝順位!E8</f>
        <v>秦野宣明</v>
      </c>
      <c r="E45" s="13"/>
    </row>
    <row r="46" spans="1:5" x14ac:dyDescent="0.45">
      <c r="A46" s="15" t="s">
        <v>13</v>
      </c>
      <c r="B46" s="5" t="s">
        <v>16</v>
      </c>
      <c r="C46" s="12" t="str">
        <f>[8]決勝順位!C9</f>
        <v>芦屋道院拳友会</v>
      </c>
      <c r="D46" s="12" t="str">
        <f>[8]決勝順位!E9</f>
        <v>栢森　優理菜</v>
      </c>
      <c r="E46" s="9"/>
    </row>
    <row r="47" spans="1:5" x14ac:dyDescent="0.45">
      <c r="A47" s="15" t="s">
        <v>13</v>
      </c>
      <c r="B47" s="5" t="s">
        <v>17</v>
      </c>
      <c r="C47" s="12" t="str">
        <f>[8]決勝順位!C10</f>
        <v>神戸龍谷高校</v>
      </c>
      <c r="D47" s="12" t="str">
        <f>[8]決勝順位!E10</f>
        <v>富山　秀雄</v>
      </c>
      <c r="E47" s="9"/>
    </row>
    <row r="48" spans="1:5" x14ac:dyDescent="0.45">
      <c r="A48" s="15" t="s">
        <v>13</v>
      </c>
      <c r="B48" s="5" t="s">
        <v>17</v>
      </c>
      <c r="C48" s="17" t="str">
        <f>[8]決勝順位!C11</f>
        <v>神戸大学</v>
      </c>
      <c r="D48" s="12" t="str">
        <f>[8]決勝順位!E11</f>
        <v>下浦裕次郎</v>
      </c>
      <c r="E48" s="9"/>
    </row>
    <row r="49" spans="1:7" x14ac:dyDescent="0.45">
      <c r="A49" s="15" t="s">
        <v>13</v>
      </c>
      <c r="B49" s="11" t="s">
        <v>17</v>
      </c>
      <c r="C49" s="11" t="str">
        <f>[8]決勝順位!C12</f>
        <v>神戸大学</v>
      </c>
      <c r="D49" s="11" t="str">
        <f>[8]決勝順位!E12</f>
        <v>鎌倉なつみ</v>
      </c>
      <c r="E49" s="9"/>
    </row>
    <row r="50" spans="1:7" x14ac:dyDescent="0.45">
      <c r="A50" s="15" t="s">
        <v>9</v>
      </c>
      <c r="B50" s="11" t="s">
        <v>14</v>
      </c>
      <c r="C50" s="11" t="str">
        <f>[9]決勝順位!C7</f>
        <v>芦屋道院拳友会</v>
      </c>
      <c r="D50" s="11" t="str">
        <f>[9]決勝順位!E7</f>
        <v>渡部　遥香</v>
      </c>
      <c r="E50" s="9" t="str">
        <f>[9]決勝順位!I7</f>
        <v>渡部　哲年</v>
      </c>
    </row>
    <row r="51" spans="1:7" x14ac:dyDescent="0.45">
      <c r="A51" s="15" t="s">
        <v>9</v>
      </c>
      <c r="B51" s="5" t="s">
        <v>15</v>
      </c>
      <c r="C51" s="5" t="str">
        <f>[9]決勝順位!C8</f>
        <v>神戸学園東町スポーツ少年団</v>
      </c>
      <c r="D51" s="5" t="str">
        <f>[9]決勝順位!E8</f>
        <v>秦野宣明</v>
      </c>
      <c r="E51" s="9" t="str">
        <f>[9]決勝順位!I8</f>
        <v>秦野統真</v>
      </c>
    </row>
    <row r="52" spans="1:7" x14ac:dyDescent="0.45">
      <c r="A52" s="15" t="s">
        <v>9</v>
      </c>
      <c r="B52" s="5" t="s">
        <v>16</v>
      </c>
      <c r="C52" s="5" t="str">
        <f>[9]決勝順位!C9</f>
        <v>神戸鷹取道院拳友会</v>
      </c>
      <c r="D52" s="5" t="str">
        <f>[9]決勝順位!E9</f>
        <v>石原　煌太郎</v>
      </c>
      <c r="E52" s="9" t="str">
        <f>[9]決勝順位!I9</f>
        <v>石原　勝</v>
      </c>
    </row>
    <row r="53" spans="1:7" x14ac:dyDescent="0.45">
      <c r="A53" s="15" t="s">
        <v>18</v>
      </c>
      <c r="B53" s="5" t="s">
        <v>14</v>
      </c>
      <c r="C53" s="21" t="str">
        <f>[10]決勝順位!C7</f>
        <v>神戸向洋 スポーツクラブ</v>
      </c>
      <c r="D53" s="21"/>
      <c r="E53" s="28"/>
    </row>
    <row r="54" spans="1:7" x14ac:dyDescent="0.45">
      <c r="A54" s="15" t="s">
        <v>18</v>
      </c>
      <c r="B54" s="5" t="s">
        <v>15</v>
      </c>
      <c r="C54" s="21" t="str">
        <f>[10]決勝順位!C8</f>
        <v>神戸学園東町スポーツ少年団</v>
      </c>
      <c r="D54" s="21"/>
      <c r="E54" s="28"/>
    </row>
    <row r="55" spans="1:7" x14ac:dyDescent="0.45">
      <c r="A55" s="15" t="s">
        <v>19</v>
      </c>
      <c r="B55" s="5" t="s">
        <v>14</v>
      </c>
      <c r="C55" s="26" t="str">
        <f>[11]決勝順位!C7</f>
        <v>葺合高校B</v>
      </c>
      <c r="D55" s="22"/>
      <c r="E55" s="23"/>
      <c r="F55" s="2"/>
      <c r="G55" s="2"/>
    </row>
    <row r="56" spans="1:7" x14ac:dyDescent="0.45">
      <c r="A56" s="15" t="s">
        <v>19</v>
      </c>
      <c r="B56" s="5" t="s">
        <v>15</v>
      </c>
      <c r="C56" s="21" t="str">
        <f>[11]決勝順位!C8</f>
        <v>彩星工科高校</v>
      </c>
      <c r="D56" s="22"/>
      <c r="E56" s="23"/>
      <c r="F56" s="2"/>
      <c r="G56" s="2"/>
    </row>
    <row r="57" spans="1:7" ht="36" x14ac:dyDescent="0.45">
      <c r="A57" s="15" t="s">
        <v>20</v>
      </c>
      <c r="B57" s="5" t="s">
        <v>14</v>
      </c>
      <c r="C57" s="27" t="str">
        <f>[12]決勝順位!C7</f>
        <v>神戸東須磨スポ少/　　　　　　　　　神戸市役所</v>
      </c>
      <c r="D57" s="22" t="str">
        <f>[12]決勝順位!E7</f>
        <v>細見美佳</v>
      </c>
      <c r="E57" s="23" t="str">
        <f>[12]決勝順位!I7</f>
        <v>五嶋顕治</v>
      </c>
      <c r="F57" s="3"/>
      <c r="G57" s="3"/>
    </row>
    <row r="58" spans="1:7" ht="36" x14ac:dyDescent="0.45">
      <c r="A58" s="15" t="s">
        <v>20</v>
      </c>
      <c r="B58" s="5" t="s">
        <v>15</v>
      </c>
      <c r="C58" s="27" t="str">
        <f>[12]決勝順位!C8</f>
        <v>神戸市役所/　　　　　　　　神戸甲南道院拳友会</v>
      </c>
      <c r="D58" s="22" t="str">
        <f>[12]決勝順位!E8</f>
        <v>岡田祐二</v>
      </c>
      <c r="E58" s="23" t="str">
        <f>[12]決勝順位!I8</f>
        <v>中山　祐子</v>
      </c>
    </row>
    <row r="59" spans="1:7" x14ac:dyDescent="0.45">
      <c r="A59" s="15" t="s">
        <v>21</v>
      </c>
      <c r="B59" s="5" t="s">
        <v>14</v>
      </c>
      <c r="C59" s="21" t="str">
        <f>[13]決勝順位!C7</f>
        <v>神戸鷹取道院拳友会</v>
      </c>
      <c r="D59" s="22" t="str">
        <f>[13]決勝順位!E7</f>
        <v>齊原　英彦</v>
      </c>
      <c r="E59" s="23" t="str">
        <f>[13]決勝順位!I7</f>
        <v>坂元　孝史</v>
      </c>
    </row>
    <row r="60" spans="1:7" x14ac:dyDescent="0.45">
      <c r="A60" s="15" t="s">
        <v>21</v>
      </c>
      <c r="B60" s="5" t="s">
        <v>15</v>
      </c>
      <c r="C60" s="21" t="str">
        <f>[13]決勝順位!C8</f>
        <v>神戸市役所</v>
      </c>
      <c r="D60" s="22" t="str">
        <f>[13]決勝順位!E8</f>
        <v>川脇　雅之</v>
      </c>
      <c r="E60" s="23" t="str">
        <f>[13]決勝順位!I8</f>
        <v>芝　　正人</v>
      </c>
    </row>
    <row r="61" spans="1:7" x14ac:dyDescent="0.45">
      <c r="A61" s="15" t="s">
        <v>21</v>
      </c>
      <c r="B61" s="5" t="s">
        <v>16</v>
      </c>
      <c r="C61" s="21" t="str">
        <f>[13]決勝順位!C9</f>
        <v>神戸鷹取道院拳友会</v>
      </c>
      <c r="D61" s="22" t="str">
        <f>[13]決勝順位!E9</f>
        <v>加藤　明</v>
      </c>
      <c r="E61" s="23" t="str">
        <f>[13]決勝順位!I9</f>
        <v>三谷　武弘</v>
      </c>
    </row>
    <row r="62" spans="1:7" ht="18.600000000000001" thickBot="1" x14ac:dyDescent="0.5">
      <c r="A62" s="36" t="s">
        <v>22</v>
      </c>
      <c r="B62" s="18" t="s">
        <v>14</v>
      </c>
      <c r="C62" s="19" t="str">
        <f>[14]決勝順位!$C$7</f>
        <v>神戸兵庫道院拳友会</v>
      </c>
      <c r="D62" s="24" t="str">
        <f>[14]決勝順位!$E$7</f>
        <v>後藤　佑司</v>
      </c>
      <c r="E62" s="25" t="str">
        <f>[14]決勝順位!$I$7</f>
        <v>佐藤　大輔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landscape" horizontalDpi="4294967293" verticalDpi="0" r:id="rId1"/>
  <rowBreaks count="1" manualBreakCount="1">
    <brk id="2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中前浩二</dc:creator>
  <cp:lastModifiedBy>秀司 森</cp:lastModifiedBy>
  <cp:lastPrinted>2024-10-06T07:14:00Z</cp:lastPrinted>
  <dcterms:created xsi:type="dcterms:W3CDTF">2019-11-12T21:37:47Z</dcterms:created>
  <dcterms:modified xsi:type="dcterms:W3CDTF">2024-10-14T06:38:44Z</dcterms:modified>
</cp:coreProperties>
</file>