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.shortcut-targets-by-id\1e35uWt7Tsmmo-TZQGlXkpjxw09qUmkp4\Familien-Verein Urdorf\Sekretariat\Familien-Verein\Generalversammlung\GV_2025\Finanzen\"/>
    </mc:Choice>
  </mc:AlternateContent>
  <xr:revisionPtr revIDLastSave="0" documentId="13_ncr:1_{CC52FE70-3478-4CF9-8D26-2B6590CC3C50}" xr6:coauthVersionLast="47" xr6:coauthVersionMax="47" xr10:uidLastSave="{00000000-0000-0000-0000-000000000000}"/>
  <bookViews>
    <workbookView xWindow="2115" yWindow="0" windowWidth="24960" windowHeight="14790" xr2:uid="{00000000-000D-0000-FFFF-FFFF00000000}"/>
  </bookViews>
  <sheets>
    <sheet name="Budget 2025 Absprache" sheetId="1" r:id="rId1"/>
    <sheet name="Bilanz" sheetId="2" r:id="rId2"/>
  </sheets>
  <calcPr calcId="181029"/>
  <extLst>
    <ext uri="GoogleSheetsCustomDataVersion2">
      <go:sheetsCustomData xmlns:go="http://customooxmlschemas.google.com/" r:id="rId6" roundtripDataChecksum="3sMClcH6wPGEIiMd8DcASLv5lS9lx8qg4QNb1b4WSx8="/>
    </ext>
  </extLst>
</workbook>
</file>

<file path=xl/calcChain.xml><?xml version="1.0" encoding="utf-8"?>
<calcChain xmlns="http://schemas.openxmlformats.org/spreadsheetml/2006/main">
  <c r="E56" i="1" l="1"/>
  <c r="E53" i="1"/>
  <c r="E61" i="1" s="1"/>
  <c r="E47" i="1"/>
  <c r="E37" i="1"/>
  <c r="E41" i="1" s="1"/>
  <c r="E21" i="1" l="1"/>
  <c r="E67" i="1" s="1"/>
  <c r="G61" i="1"/>
  <c r="G41" i="1"/>
  <c r="G21" i="1"/>
  <c r="D41" i="1"/>
  <c r="E30" i="2"/>
  <c r="G19" i="2"/>
  <c r="F19" i="2"/>
  <c r="F30" i="2" s="1"/>
  <c r="D19" i="2"/>
  <c r="D30" i="2" s="1"/>
  <c r="D61" i="1"/>
  <c r="C61" i="1"/>
  <c r="B61" i="1"/>
  <c r="D47" i="1"/>
  <c r="C47" i="1"/>
  <c r="B47" i="1"/>
  <c r="C41" i="1"/>
  <c r="B41" i="1"/>
  <c r="D21" i="1"/>
  <c r="B21" i="1"/>
  <c r="C6" i="1"/>
  <c r="C21" i="1" s="1"/>
  <c r="G67" i="1" l="1"/>
  <c r="B67" i="1"/>
  <c r="C67" i="1"/>
  <c r="D67" i="1"/>
</calcChain>
</file>

<file path=xl/sharedStrings.xml><?xml version="1.0" encoding="utf-8"?>
<sst xmlns="http://schemas.openxmlformats.org/spreadsheetml/2006/main" count="123" uniqueCount="111">
  <si>
    <t>2023 - Budget</t>
  </si>
  <si>
    <t>2023 - effektiv
Stand (12.12)</t>
  </si>
  <si>
    <t>Budget 2024</t>
  </si>
  <si>
    <t>Kommentare</t>
  </si>
  <si>
    <t>Ertrag</t>
  </si>
  <si>
    <t>Nettoerlöse aus Lieferung und Leistung</t>
  </si>
  <si>
    <t>Cafeteria</t>
  </si>
  <si>
    <t>diverse Veranstaltungen</t>
  </si>
  <si>
    <t>Ferienspass</t>
  </si>
  <si>
    <t>Grundlohn Ferienspass Gemeinde</t>
  </si>
  <si>
    <t>Kerzenziehen</t>
  </si>
  <si>
    <t>Kindercoiffeur</t>
  </si>
  <si>
    <t>Kleiderbörse</t>
  </si>
  <si>
    <t>Krabbelgruppe</t>
  </si>
  <si>
    <t>Krabbelturnen</t>
  </si>
  <si>
    <t>Kreativ Werkstatt</t>
  </si>
  <si>
    <t>ändern auf div veranstaltungen</t>
  </si>
  <si>
    <t>Räbeliechtliumzug</t>
  </si>
  <si>
    <t>Mitgliederbeiträge</t>
  </si>
  <si>
    <t>Spenden</t>
  </si>
  <si>
    <t>Spielgruppe</t>
  </si>
  <si>
    <t>Subventionen Gemeinde</t>
  </si>
  <si>
    <t>Vermietungen FAZE</t>
  </si>
  <si>
    <t>Babysitterkurs</t>
  </si>
  <si>
    <t>Total Nettoerlöse aus Lieferung Leistung</t>
  </si>
  <si>
    <t>Aufwand</t>
  </si>
  <si>
    <t>Materialaufwand</t>
  </si>
  <si>
    <t>Bürzelbaum</t>
  </si>
  <si>
    <t>FerienSpass</t>
  </si>
  <si>
    <t>-</t>
  </si>
  <si>
    <t>Sichtschutz, Aufwertung Kaffee, Div Spielgruppe</t>
  </si>
  <si>
    <t>Teamessen</t>
  </si>
  <si>
    <t>neu Materialaufwand</t>
  </si>
  <si>
    <t>Marketing</t>
  </si>
  <si>
    <t>Total Materialaufwand</t>
  </si>
  <si>
    <t>Personalaufwand</t>
  </si>
  <si>
    <t>5000 Lohnaufwand</t>
  </si>
  <si>
    <t>5700 Sozialversicherungsaufwand</t>
  </si>
  <si>
    <t>5800 Übriger Personalaufwand</t>
  </si>
  <si>
    <t>Total Personalaufwand</t>
  </si>
  <si>
    <t>6000 übriger betrieblicher Aufwand</t>
  </si>
  <si>
    <t>Büroaufwand</t>
  </si>
  <si>
    <t>Geschenke</t>
  </si>
  <si>
    <t>GV</t>
  </si>
  <si>
    <t>Internet</t>
  </si>
  <si>
    <t>Miete FAZE</t>
  </si>
  <si>
    <t>Reparaturen/Abschreibungen</t>
  </si>
  <si>
    <t>Softwarelizenzen/Diverses FAZE</t>
  </si>
  <si>
    <t>Klara, Jimbdo und Webland</t>
  </si>
  <si>
    <t>Spenden/Beiträge von uns</t>
  </si>
  <si>
    <t>Strom/Telefon</t>
  </si>
  <si>
    <t>Versicherung</t>
  </si>
  <si>
    <t>Total übriger betrieblicher Aufwand</t>
  </si>
  <si>
    <t>Finanzaufwand und Finanzertrag</t>
  </si>
  <si>
    <t>6900 Finanzaufwand (Bankspesen)</t>
  </si>
  <si>
    <t>6950 Finanzertrag</t>
  </si>
  <si>
    <t>Jahresgewinn/-verlust vor Steuern</t>
  </si>
  <si>
    <t>Aktiven</t>
  </si>
  <si>
    <t>Kommentar</t>
  </si>
  <si>
    <t>Umlaufvermögen</t>
  </si>
  <si>
    <t>Flüssige Mittel</t>
  </si>
  <si>
    <t>Kasse</t>
  </si>
  <si>
    <t>Was für Kassen haben wir effektiv? Hiess auch was von der Kasse der Krabbelgruppe?</t>
  </si>
  <si>
    <t>Kasse Cafeteria</t>
  </si>
  <si>
    <t>Kasse Kinderhüte</t>
  </si>
  <si>
    <t>Kasse Kindercoiffeur</t>
  </si>
  <si>
    <t>PC 80-64380-7</t>
  </si>
  <si>
    <t>PC 87-792287-5</t>
  </si>
  <si>
    <t>aufgelöst</t>
  </si>
  <si>
    <t>Sparkonto PC 150709067</t>
  </si>
  <si>
    <t>musste aufgelöst werden</t>
  </si>
  <si>
    <t>ZKB Privatkto. 1100-1008.082</t>
  </si>
  <si>
    <t>ZKB Sparkto. 3500-3.237988.5</t>
  </si>
  <si>
    <t>Raiffeisen (Mietkaution) 60884.62</t>
  </si>
  <si>
    <t>Guthaben &amp; Forderungen</t>
  </si>
  <si>
    <t>Debitoren Mitgliederbeiträge</t>
  </si>
  <si>
    <t>noch offene Rechnungen, welche bis Ende Jahr bezahlt werden müssen</t>
  </si>
  <si>
    <t>Sonstige Debitoren</t>
  </si>
  <si>
    <t>Transitorische Aktiven</t>
  </si>
  <si>
    <t>Forderungen aus Lieferungen und Leistungen</t>
  </si>
  <si>
    <t>Sozialleistungen, werden erst später verrechnet</t>
  </si>
  <si>
    <t>T O T A L :</t>
  </si>
  <si>
    <t>Passiven</t>
  </si>
  <si>
    <t>Kurzfristiges Fremdkapital</t>
  </si>
  <si>
    <t>Verbindlichkeiten</t>
  </si>
  <si>
    <t>Kreditor AHV</t>
  </si>
  <si>
    <t>Transitorische Passiven</t>
  </si>
  <si>
    <t>Eigenkapital</t>
  </si>
  <si>
    <t>Vereinsvermögen</t>
  </si>
  <si>
    <t>Eigenkapital FVU</t>
  </si>
  <si>
    <t>2024 - effektiv 
Stand 01.12</t>
  </si>
  <si>
    <t>Waldspielgruppe</t>
  </si>
  <si>
    <t>Budget 2025</t>
  </si>
  <si>
    <t>Helferessen</t>
  </si>
  <si>
    <t>Unter Material</t>
  </si>
  <si>
    <t xml:space="preserve">(Inkl Lohn) </t>
  </si>
  <si>
    <t>noch pendent</t>
  </si>
  <si>
    <t>Chlaus, Kreativ, Elternbildung etc</t>
  </si>
  <si>
    <t>Elternbildung, Chlauszmorge, Kreativ-werkstatt, Räbeliechtli etc</t>
  </si>
  <si>
    <t>(Software und Lizenzen &amp; Internet falsch verbucht) 384 + 291.75</t>
  </si>
  <si>
    <t>(+ 291.75 aus Material und DL)</t>
  </si>
  <si>
    <t>Spesen</t>
  </si>
  <si>
    <t>Weniger Ertrag da nicht mehr bedient, aber auch tiefere Kosten</t>
  </si>
  <si>
    <t xml:space="preserve">Neue Waldspielgruppe! </t>
  </si>
  <si>
    <t>Sehr erfolgreiche Vermietung</t>
  </si>
  <si>
    <t xml:space="preserve">Herzlichen Dank! </t>
  </si>
  <si>
    <t>Mit neuer Leitung!</t>
  </si>
  <si>
    <t>Wie jedes Jahr top!</t>
  </si>
  <si>
    <t xml:space="preserve">Da steckt richtig viel Arbeit dahinter! </t>
  </si>
  <si>
    <t>Ein riesen Erfolg, auch die Zusammenarbeit mit der Schule</t>
  </si>
  <si>
    <t>Kaffeepersonal reduziert, dafür neue Waldspielgruppe und erweitertes Sekretariat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</si>
</sst>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1" xfId="0" applyNumberFormat="1" applyFont="1" applyBorder="1"/>
    <xf numFmtId="9" fontId="5" fillId="0" borderId="0" xfId="0" applyNumberFormat="1" applyFont="1"/>
    <xf numFmtId="2" fontId="5" fillId="0" borderId="0" xfId="0" applyNumberFormat="1" applyFont="1"/>
    <xf numFmtId="17" fontId="5" fillId="0" borderId="0" xfId="0" applyNumberFormat="1" applyFont="1"/>
    <xf numFmtId="0" fontId="6" fillId="0" borderId="0" xfId="0" applyFont="1"/>
    <xf numFmtId="4" fontId="7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  <xf numFmtId="165" fontId="4" fillId="0" borderId="0" xfId="1" applyNumberFormat="1" applyFont="1"/>
    <xf numFmtId="165" fontId="1" fillId="0" borderId="0" xfId="1" applyNumberFormat="1" applyFont="1"/>
    <xf numFmtId="165" fontId="0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/>
    <xf numFmtId="165" fontId="1" fillId="0" borderId="0" xfId="1" applyNumberFormat="1" applyFont="1" applyFill="1"/>
    <xf numFmtId="43" fontId="7" fillId="0" borderId="0" xfId="0" applyNumberFormat="1" applyFont="1"/>
    <xf numFmtId="165" fontId="0" fillId="0" borderId="0" xfId="1" applyNumberFormat="1" applyFont="1" applyFill="1"/>
    <xf numFmtId="43" fontId="6" fillId="0" borderId="0" xfId="1" applyFont="1"/>
    <xf numFmtId="165" fontId="4" fillId="2" borderId="0" xfId="1" applyNumberFormat="1" applyFont="1" applyFill="1"/>
    <xf numFmtId="165" fontId="0" fillId="2" borderId="0" xfId="1" applyNumberFormat="1" applyFont="1" applyFill="1"/>
    <xf numFmtId="165" fontId="3" fillId="2" borderId="0" xfId="1" applyNumberFormat="1" applyFont="1" applyFill="1"/>
    <xf numFmtId="165" fontId="4" fillId="3" borderId="0" xfId="1" applyNumberFormat="1" applyFont="1" applyFill="1"/>
    <xf numFmtId="0" fontId="1" fillId="0" borderId="0" xfId="0" applyFont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2257425</xdr:colOff>
      <xdr:row>89</xdr:row>
      <xdr:rowOff>28575</xdr:rowOff>
    </xdr:from>
    <xdr:ext cx="2476500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9"/>
  <sheetViews>
    <sheetView tabSelected="1" zoomScale="120" zoomScaleNormal="120" workbookViewId="0">
      <pane ySplit="1" topLeftCell="A2" activePane="bottomLeft" state="frozen"/>
      <selection pane="bottomLeft" activeCell="A18" sqref="A18"/>
    </sheetView>
  </sheetViews>
  <sheetFormatPr baseColWidth="10" defaultColWidth="14.42578125" defaultRowHeight="15" customHeight="1" x14ac:dyDescent="0.25"/>
  <cols>
    <col min="1" max="1" width="34.28515625" customWidth="1"/>
    <col min="2" max="2" width="12.85546875" hidden="1" customWidth="1"/>
    <col min="3" max="3" width="13.5703125" hidden="1" customWidth="1"/>
    <col min="4" max="5" width="13.5703125" customWidth="1"/>
    <col min="6" max="6" width="57.28515625" customWidth="1"/>
    <col min="7" max="7" width="13" customWidth="1"/>
    <col min="8" max="23" width="10.7109375" customWidth="1"/>
  </cols>
  <sheetData>
    <row r="1" spans="1:7" ht="30" x14ac:dyDescent="0.25">
      <c r="B1" s="1" t="s">
        <v>0</v>
      </c>
      <c r="C1" s="2" t="s">
        <v>1</v>
      </c>
      <c r="D1" s="2" t="s">
        <v>2</v>
      </c>
      <c r="E1" s="2" t="s">
        <v>90</v>
      </c>
      <c r="F1" s="1" t="s">
        <v>3</v>
      </c>
      <c r="G1" s="2" t="s">
        <v>92</v>
      </c>
    </row>
    <row r="2" spans="1:7" x14ac:dyDescent="0.25">
      <c r="A2" s="8" t="s">
        <v>4</v>
      </c>
    </row>
    <row r="3" spans="1:7" x14ac:dyDescent="0.25">
      <c r="A3" s="1" t="s">
        <v>5</v>
      </c>
    </row>
    <row r="4" spans="1:7" x14ac:dyDescent="0.25">
      <c r="A4" s="1" t="s">
        <v>6</v>
      </c>
      <c r="B4" s="3">
        <v>8000</v>
      </c>
      <c r="C4" s="3">
        <v>8908.9599999999991</v>
      </c>
      <c r="D4" s="1">
        <v>9500</v>
      </c>
      <c r="E4" s="25">
        <v>7713.21</v>
      </c>
      <c r="F4" s="12" t="s">
        <v>102</v>
      </c>
      <c r="G4">
        <v>6000</v>
      </c>
    </row>
    <row r="5" spans="1:7" x14ac:dyDescent="0.25">
      <c r="A5" s="1" t="s">
        <v>7</v>
      </c>
      <c r="B5" s="3">
        <v>250</v>
      </c>
      <c r="C5" s="3">
        <v>294.38</v>
      </c>
      <c r="D5" s="1">
        <v>2000</v>
      </c>
      <c r="E5" s="22">
        <v>2433.2199999999998</v>
      </c>
      <c r="F5" s="12" t="s">
        <v>97</v>
      </c>
      <c r="G5" s="11">
        <v>2500</v>
      </c>
    </row>
    <row r="6" spans="1:7" x14ac:dyDescent="0.25">
      <c r="A6" s="1" t="s">
        <v>8</v>
      </c>
      <c r="B6" s="3">
        <v>12000</v>
      </c>
      <c r="C6" s="4">
        <f>24408.35-7500</f>
        <v>16908.349999999999</v>
      </c>
      <c r="D6" s="1">
        <v>16000</v>
      </c>
      <c r="E6" s="13">
        <v>24034</v>
      </c>
      <c r="F6" t="s">
        <v>95</v>
      </c>
      <c r="G6">
        <v>16000</v>
      </c>
    </row>
    <row r="7" spans="1:7" x14ac:dyDescent="0.25">
      <c r="A7" s="1" t="s">
        <v>9</v>
      </c>
      <c r="B7" s="3">
        <v>7500</v>
      </c>
      <c r="C7" s="3">
        <v>7500</v>
      </c>
      <c r="D7" s="1">
        <v>7500</v>
      </c>
      <c r="E7" s="14">
        <v>0</v>
      </c>
      <c r="F7" s="1"/>
      <c r="G7" s="11">
        <v>7500</v>
      </c>
    </row>
    <row r="8" spans="1:7" x14ac:dyDescent="0.25">
      <c r="A8" s="1" t="s">
        <v>10</v>
      </c>
      <c r="B8" s="3">
        <v>9000</v>
      </c>
      <c r="C8" s="3">
        <v>8393.7999999999993</v>
      </c>
      <c r="D8" s="1">
        <v>11000</v>
      </c>
      <c r="E8" s="23">
        <v>11484.03</v>
      </c>
      <c r="F8" s="12" t="s">
        <v>109</v>
      </c>
      <c r="G8" s="11">
        <v>11000</v>
      </c>
    </row>
    <row r="9" spans="1:7" x14ac:dyDescent="0.25">
      <c r="A9" s="1" t="s">
        <v>11</v>
      </c>
      <c r="B9" s="3">
        <v>350</v>
      </c>
      <c r="C9" s="4">
        <v>0</v>
      </c>
      <c r="D9" s="1">
        <v>350</v>
      </c>
      <c r="E9" s="16">
        <v>0</v>
      </c>
      <c r="F9" s="12" t="s">
        <v>96</v>
      </c>
      <c r="G9" s="11">
        <v>300</v>
      </c>
    </row>
    <row r="10" spans="1:7" x14ac:dyDescent="0.25">
      <c r="A10" s="1" t="s">
        <v>12</v>
      </c>
      <c r="B10" s="3">
        <v>6000</v>
      </c>
      <c r="C10" s="3">
        <v>5645.62</v>
      </c>
      <c r="D10" s="1">
        <v>6000</v>
      </c>
      <c r="E10" s="23">
        <v>7058.84</v>
      </c>
      <c r="F10" s="12" t="s">
        <v>108</v>
      </c>
      <c r="G10" s="11">
        <v>6000</v>
      </c>
    </row>
    <row r="11" spans="1:7" x14ac:dyDescent="0.25">
      <c r="A11" s="1" t="s">
        <v>13</v>
      </c>
      <c r="B11" s="3">
        <v>450</v>
      </c>
      <c r="C11" s="4">
        <v>0</v>
      </c>
      <c r="D11" s="1">
        <v>450</v>
      </c>
      <c r="E11" s="17">
        <v>656</v>
      </c>
      <c r="F11" s="1"/>
      <c r="G11" s="11">
        <v>450</v>
      </c>
    </row>
    <row r="12" spans="1:7" x14ac:dyDescent="0.25">
      <c r="A12" s="1" t="s">
        <v>14</v>
      </c>
      <c r="B12" s="3">
        <v>1000</v>
      </c>
      <c r="C12" s="4">
        <v>0</v>
      </c>
      <c r="D12" s="1">
        <v>600</v>
      </c>
      <c r="E12" s="16">
        <v>0</v>
      </c>
      <c r="F12" s="12" t="s">
        <v>96</v>
      </c>
      <c r="G12" s="11">
        <v>600</v>
      </c>
    </row>
    <row r="13" spans="1:7" x14ac:dyDescent="0.25">
      <c r="A13" s="1" t="s">
        <v>15</v>
      </c>
      <c r="B13" s="3"/>
      <c r="C13" s="4">
        <v>10.6</v>
      </c>
      <c r="D13" s="1">
        <v>0</v>
      </c>
      <c r="E13" s="18">
        <v>0</v>
      </c>
      <c r="F13" s="1" t="s">
        <v>16</v>
      </c>
    </row>
    <row r="14" spans="1:7" x14ac:dyDescent="0.25">
      <c r="A14" s="1" t="s">
        <v>17</v>
      </c>
      <c r="B14" s="3">
        <v>600</v>
      </c>
      <c r="C14" s="3">
        <v>687.4</v>
      </c>
      <c r="D14" s="1">
        <v>800</v>
      </c>
      <c r="E14" s="24">
        <v>1110.78</v>
      </c>
      <c r="F14" s="12" t="s">
        <v>107</v>
      </c>
      <c r="G14" s="11">
        <v>1000</v>
      </c>
    </row>
    <row r="15" spans="1:7" x14ac:dyDescent="0.25">
      <c r="A15" s="1" t="s">
        <v>18</v>
      </c>
      <c r="B15" s="3">
        <v>8200</v>
      </c>
      <c r="C15" s="3">
        <v>9910</v>
      </c>
      <c r="D15" s="1">
        <v>10000</v>
      </c>
      <c r="E15" s="13">
        <v>10300</v>
      </c>
      <c r="G15" s="11">
        <v>10000</v>
      </c>
    </row>
    <row r="16" spans="1:7" x14ac:dyDescent="0.25">
      <c r="A16" s="1" t="s">
        <v>19</v>
      </c>
      <c r="B16" s="3">
        <v>3000</v>
      </c>
      <c r="C16" s="3">
        <v>798.7</v>
      </c>
      <c r="D16" s="1">
        <v>500</v>
      </c>
      <c r="E16" s="13">
        <v>200</v>
      </c>
      <c r="G16" s="11">
        <v>200</v>
      </c>
    </row>
    <row r="17" spans="1:7" x14ac:dyDescent="0.25">
      <c r="A17" s="1" t="s">
        <v>20</v>
      </c>
      <c r="B17" s="3">
        <v>26000</v>
      </c>
      <c r="C17" s="3">
        <v>20135.2</v>
      </c>
      <c r="D17" s="1">
        <v>20000</v>
      </c>
      <c r="E17" s="22">
        <v>21686</v>
      </c>
      <c r="F17" s="12" t="s">
        <v>106</v>
      </c>
      <c r="G17" s="11">
        <v>21000</v>
      </c>
    </row>
    <row r="18" spans="1:7" x14ac:dyDescent="0.25">
      <c r="A18" s="1" t="s">
        <v>21</v>
      </c>
      <c r="B18" s="3">
        <v>20000</v>
      </c>
      <c r="C18" s="3">
        <v>20000</v>
      </c>
      <c r="D18" s="1">
        <v>20000</v>
      </c>
      <c r="E18" s="23">
        <v>20000</v>
      </c>
      <c r="F18" s="12" t="s">
        <v>105</v>
      </c>
      <c r="G18" s="11">
        <v>20000</v>
      </c>
    </row>
    <row r="19" spans="1:7" x14ac:dyDescent="0.25">
      <c r="A19" s="1" t="s">
        <v>22</v>
      </c>
      <c r="B19" s="3">
        <v>15000</v>
      </c>
      <c r="C19" s="3">
        <v>12328.96</v>
      </c>
      <c r="D19" s="1">
        <v>11000</v>
      </c>
      <c r="E19" s="23">
        <v>13406.04</v>
      </c>
      <c r="F19" s="12" t="s">
        <v>104</v>
      </c>
      <c r="G19" s="11">
        <v>12500</v>
      </c>
    </row>
    <row r="20" spans="1:7" ht="15.75" customHeight="1" x14ac:dyDescent="0.25">
      <c r="A20" t="s">
        <v>91</v>
      </c>
      <c r="B20" s="3"/>
      <c r="C20" s="3"/>
      <c r="D20" s="1"/>
      <c r="E20" s="22">
        <v>8960</v>
      </c>
      <c r="F20" s="12" t="s">
        <v>103</v>
      </c>
      <c r="G20" s="11">
        <v>20000</v>
      </c>
    </row>
    <row r="21" spans="1:7" s="8" customFormat="1" ht="15.75" customHeight="1" x14ac:dyDescent="0.25">
      <c r="A21" s="8" t="s">
        <v>24</v>
      </c>
      <c r="B21" s="9">
        <f>SUM(B4:B19)</f>
        <v>117350</v>
      </c>
      <c r="C21" s="9">
        <f>SUM(C4:C19)</f>
        <v>111521.97</v>
      </c>
      <c r="D21" s="9">
        <f>SUM(D4:D19)</f>
        <v>115700</v>
      </c>
      <c r="E21" s="19">
        <f>SUM(E4:E20)</f>
        <v>129042.12</v>
      </c>
      <c r="F21" s="9"/>
      <c r="G21" s="8">
        <f>SUM(G4:G20)</f>
        <v>135050</v>
      </c>
    </row>
    <row r="22" spans="1:7" ht="15.75" customHeight="1" x14ac:dyDescent="0.25"/>
    <row r="23" spans="1:7" ht="15.75" customHeight="1" x14ac:dyDescent="0.25">
      <c r="A23" s="8" t="s">
        <v>25</v>
      </c>
    </row>
    <row r="24" spans="1:7" ht="15.75" customHeight="1" x14ac:dyDescent="0.25">
      <c r="A24" s="8" t="s">
        <v>26</v>
      </c>
    </row>
    <row r="25" spans="1:7" ht="15.75" customHeight="1" x14ac:dyDescent="0.25">
      <c r="A25" s="1" t="s">
        <v>23</v>
      </c>
      <c r="B25" s="1">
        <v>0</v>
      </c>
      <c r="D25" s="1">
        <v>2000</v>
      </c>
      <c r="E25" s="13">
        <v>0</v>
      </c>
      <c r="F25" s="1"/>
      <c r="G25" s="11">
        <v>0</v>
      </c>
    </row>
    <row r="26" spans="1:7" ht="15.75" customHeight="1" x14ac:dyDescent="0.25">
      <c r="A26" s="1" t="s">
        <v>27</v>
      </c>
      <c r="B26" s="1">
        <v>2500</v>
      </c>
      <c r="C26" s="1">
        <v>2078.85</v>
      </c>
      <c r="D26" s="1">
        <v>2200</v>
      </c>
      <c r="E26" s="15">
        <v>950.5</v>
      </c>
      <c r="G26">
        <v>1000</v>
      </c>
    </row>
    <row r="27" spans="1:7" ht="15.75" customHeight="1" x14ac:dyDescent="0.25">
      <c r="A27" s="1" t="s">
        <v>6</v>
      </c>
      <c r="B27" s="1">
        <v>5000</v>
      </c>
      <c r="C27" s="1">
        <v>3136.75</v>
      </c>
      <c r="D27" s="1">
        <v>4500</v>
      </c>
      <c r="E27" s="15">
        <v>4396.8999999999996</v>
      </c>
      <c r="G27">
        <v>4500</v>
      </c>
    </row>
    <row r="28" spans="1:7" ht="15.75" customHeight="1" x14ac:dyDescent="0.25">
      <c r="A28" s="1" t="s">
        <v>28</v>
      </c>
      <c r="B28" s="1">
        <v>12000</v>
      </c>
      <c r="C28" s="1">
        <v>16466.36</v>
      </c>
      <c r="D28" s="1">
        <v>16000</v>
      </c>
      <c r="E28" s="15">
        <v>15428.05</v>
      </c>
      <c r="G28">
        <v>16000</v>
      </c>
    </row>
    <row r="29" spans="1:7" ht="15.75" customHeight="1" x14ac:dyDescent="0.25">
      <c r="A29" t="s">
        <v>93</v>
      </c>
      <c r="B29" s="1"/>
      <c r="C29" s="1"/>
      <c r="D29" s="1"/>
      <c r="E29" s="15">
        <v>441.8</v>
      </c>
      <c r="G29">
        <v>500</v>
      </c>
    </row>
    <row r="30" spans="1:7" ht="15.75" customHeight="1" x14ac:dyDescent="0.25">
      <c r="A30" s="1" t="s">
        <v>10</v>
      </c>
      <c r="B30" s="1">
        <v>2500</v>
      </c>
      <c r="C30" s="1">
        <v>4252.8</v>
      </c>
      <c r="D30" s="1">
        <v>5000</v>
      </c>
      <c r="E30" s="13">
        <v>5011.25</v>
      </c>
      <c r="G30">
        <v>5000</v>
      </c>
    </row>
    <row r="31" spans="1:7" ht="15.75" customHeight="1" x14ac:dyDescent="0.25">
      <c r="A31" s="1" t="s">
        <v>12</v>
      </c>
      <c r="B31" s="1">
        <v>2200</v>
      </c>
      <c r="C31" s="1">
        <v>1422.5</v>
      </c>
      <c r="D31" s="1">
        <v>2000</v>
      </c>
      <c r="E31" s="15">
        <v>2985.7</v>
      </c>
      <c r="G31">
        <v>2000</v>
      </c>
    </row>
    <row r="32" spans="1:7" ht="15.75" customHeight="1" x14ac:dyDescent="0.25">
      <c r="A32" s="1" t="s">
        <v>14</v>
      </c>
      <c r="B32" s="1">
        <v>600</v>
      </c>
      <c r="C32" s="1" t="s">
        <v>29</v>
      </c>
      <c r="D32" s="1">
        <v>300</v>
      </c>
      <c r="E32" s="13">
        <v>270</v>
      </c>
      <c r="G32">
        <v>0</v>
      </c>
    </row>
    <row r="33" spans="1:7" ht="15.75" customHeight="1" x14ac:dyDescent="0.25">
      <c r="A33" s="1" t="s">
        <v>26</v>
      </c>
      <c r="C33" s="1">
        <v>903.55</v>
      </c>
      <c r="D33" s="1">
        <v>1000</v>
      </c>
      <c r="E33" s="15">
        <v>2128.25</v>
      </c>
      <c r="F33" s="1" t="s">
        <v>30</v>
      </c>
      <c r="G33" s="11">
        <v>1000</v>
      </c>
    </row>
    <row r="34" spans="1:7" ht="15.75" customHeight="1" x14ac:dyDescent="0.25">
      <c r="A34" s="1" t="s">
        <v>18</v>
      </c>
      <c r="B34" s="1">
        <v>70</v>
      </c>
      <c r="C34" s="1">
        <v>0</v>
      </c>
      <c r="D34" s="1">
        <v>0</v>
      </c>
      <c r="E34" s="20">
        <v>50</v>
      </c>
      <c r="F34" s="1">
        <v>0</v>
      </c>
    </row>
    <row r="35" spans="1:7" ht="15.75" customHeight="1" x14ac:dyDescent="0.25">
      <c r="A35" s="1" t="s">
        <v>20</v>
      </c>
      <c r="B35" s="1">
        <v>600</v>
      </c>
      <c r="C35" s="1">
        <v>159.85</v>
      </c>
      <c r="D35" s="1">
        <v>600</v>
      </c>
      <c r="E35" s="15">
        <v>582.1</v>
      </c>
      <c r="G35">
        <v>500</v>
      </c>
    </row>
    <row r="36" spans="1:7" ht="15.75" customHeight="1" x14ac:dyDescent="0.25">
      <c r="A36" s="1" t="s">
        <v>31</v>
      </c>
      <c r="B36" s="1">
        <v>2000</v>
      </c>
      <c r="C36" s="1">
        <v>670.65</v>
      </c>
      <c r="D36" s="1">
        <v>1000</v>
      </c>
      <c r="E36" s="15">
        <v>706.9</v>
      </c>
      <c r="G36">
        <v>1000</v>
      </c>
    </row>
    <row r="37" spans="1:7" ht="15.75" customHeight="1" x14ac:dyDescent="0.25">
      <c r="A37" s="1" t="s">
        <v>7</v>
      </c>
      <c r="B37" s="1">
        <v>450</v>
      </c>
      <c r="C37" s="1">
        <v>390</v>
      </c>
      <c r="D37" s="1">
        <v>1300</v>
      </c>
      <c r="E37" s="15">
        <f>1999.25+150 + 648.65</f>
        <v>2797.9</v>
      </c>
      <c r="F37" s="12" t="s">
        <v>98</v>
      </c>
      <c r="G37" s="11">
        <v>2000</v>
      </c>
    </row>
    <row r="38" spans="1:7" ht="15.75" customHeight="1" x14ac:dyDescent="0.25">
      <c r="A38" s="1" t="s">
        <v>22</v>
      </c>
      <c r="B38" s="1">
        <v>100</v>
      </c>
      <c r="C38" s="1">
        <v>31.8</v>
      </c>
      <c r="D38" s="1">
        <v>0</v>
      </c>
      <c r="E38" s="15">
        <v>104.21</v>
      </c>
      <c r="F38" s="1" t="s">
        <v>32</v>
      </c>
      <c r="G38" s="11">
        <v>0</v>
      </c>
    </row>
    <row r="39" spans="1:7" ht="15.75" customHeight="1" x14ac:dyDescent="0.25">
      <c r="A39" s="1" t="s">
        <v>33</v>
      </c>
      <c r="D39" s="1">
        <v>500</v>
      </c>
      <c r="E39" s="13"/>
      <c r="G39" s="11">
        <v>2500</v>
      </c>
    </row>
    <row r="40" spans="1:7" ht="15.75" customHeight="1" x14ac:dyDescent="0.25">
      <c r="A40" t="s">
        <v>91</v>
      </c>
      <c r="D40">
        <v>0</v>
      </c>
      <c r="E40" s="15">
        <v>1047.1500000000001</v>
      </c>
      <c r="G40" s="11">
        <v>1000</v>
      </c>
    </row>
    <row r="41" spans="1:7" s="8" customFormat="1" ht="15.75" customHeight="1" x14ac:dyDescent="0.25">
      <c r="A41" s="8" t="s">
        <v>34</v>
      </c>
      <c r="B41" s="8">
        <f>SUM(B25:B39)</f>
        <v>28020</v>
      </c>
      <c r="C41" s="8">
        <f>SUM(C24:C39)</f>
        <v>29513.109999999997</v>
      </c>
      <c r="D41" s="8">
        <f>SUM(D24:D40)</f>
        <v>36400</v>
      </c>
      <c r="E41" s="8">
        <f>SUM(E25:E40)</f>
        <v>36900.71</v>
      </c>
      <c r="F41" s="12" t="s">
        <v>99</v>
      </c>
      <c r="G41" s="8">
        <f>SUM(G25:G40)</f>
        <v>37000</v>
      </c>
    </row>
    <row r="42" spans="1:7" ht="15.75" customHeight="1" x14ac:dyDescent="0.25"/>
    <row r="43" spans="1:7" ht="15.75" customHeight="1" x14ac:dyDescent="0.25">
      <c r="A43" s="8" t="s">
        <v>35</v>
      </c>
    </row>
    <row r="44" spans="1:7" ht="15.75" customHeight="1" x14ac:dyDescent="0.25">
      <c r="A44" s="1" t="s">
        <v>36</v>
      </c>
      <c r="B44" s="1">
        <v>60000</v>
      </c>
      <c r="C44" s="1">
        <v>52106.35</v>
      </c>
      <c r="D44" s="1">
        <v>60000</v>
      </c>
      <c r="E44" s="17">
        <v>58171.55</v>
      </c>
    </row>
    <row r="45" spans="1:7" ht="15.75" customHeight="1" x14ac:dyDescent="0.25">
      <c r="A45" s="1" t="s">
        <v>37</v>
      </c>
      <c r="B45" s="1">
        <v>5600</v>
      </c>
      <c r="C45" s="1">
        <v>3829.2</v>
      </c>
      <c r="D45" s="1">
        <v>5600</v>
      </c>
      <c r="E45" s="17">
        <v>4276.1499999999996</v>
      </c>
    </row>
    <row r="46" spans="1:7" ht="15.75" customHeight="1" x14ac:dyDescent="0.25">
      <c r="A46" s="1" t="s">
        <v>38</v>
      </c>
      <c r="B46" s="1">
        <v>1500</v>
      </c>
      <c r="C46" s="1">
        <v>1608.8</v>
      </c>
      <c r="D46" s="1">
        <v>1800</v>
      </c>
      <c r="E46" s="17">
        <v>435.82</v>
      </c>
    </row>
    <row r="47" spans="1:7" s="8" customFormat="1" ht="30" x14ac:dyDescent="0.25">
      <c r="A47" s="8" t="s">
        <v>39</v>
      </c>
      <c r="B47" s="8">
        <f t="shared" ref="B47:D47" si="0">SUM(B44:B46)</f>
        <v>67100</v>
      </c>
      <c r="C47" s="8">
        <f t="shared" si="0"/>
        <v>57544.35</v>
      </c>
      <c r="D47" s="8">
        <f t="shared" si="0"/>
        <v>67400</v>
      </c>
      <c r="E47" s="8">
        <f>SUM(E44:E46)</f>
        <v>62883.520000000004</v>
      </c>
      <c r="F47" s="26" t="s">
        <v>110</v>
      </c>
      <c r="G47" s="8">
        <v>75000</v>
      </c>
    </row>
    <row r="48" spans="1:7" ht="15.75" customHeight="1" x14ac:dyDescent="0.25"/>
    <row r="49" spans="1:7" ht="15.75" customHeight="1" x14ac:dyDescent="0.25">
      <c r="A49" s="8" t="s">
        <v>40</v>
      </c>
    </row>
    <row r="50" spans="1:7" ht="15.75" customHeight="1" x14ac:dyDescent="0.25">
      <c r="A50" s="1" t="s">
        <v>41</v>
      </c>
      <c r="B50" s="1">
        <v>350</v>
      </c>
      <c r="D50" s="1">
        <v>0</v>
      </c>
      <c r="E50" s="13">
        <v>0</v>
      </c>
      <c r="G50">
        <v>0</v>
      </c>
    </row>
    <row r="51" spans="1:7" ht="15.75" customHeight="1" x14ac:dyDescent="0.25">
      <c r="A51" s="1" t="s">
        <v>42</v>
      </c>
      <c r="B51" s="1">
        <v>250</v>
      </c>
      <c r="C51" s="1">
        <v>206.1</v>
      </c>
      <c r="D51" s="1">
        <v>250</v>
      </c>
      <c r="E51" s="17">
        <v>75.5</v>
      </c>
      <c r="G51">
        <v>500</v>
      </c>
    </row>
    <row r="52" spans="1:7" ht="15.75" customHeight="1" x14ac:dyDescent="0.25">
      <c r="A52" s="1" t="s">
        <v>43</v>
      </c>
      <c r="C52" s="1">
        <v>70.55</v>
      </c>
      <c r="D52" s="1">
        <v>250</v>
      </c>
      <c r="E52" s="17">
        <v>163.15</v>
      </c>
      <c r="G52">
        <v>250</v>
      </c>
    </row>
    <row r="53" spans="1:7" ht="15.75" customHeight="1" x14ac:dyDescent="0.25">
      <c r="A53" s="1" t="s">
        <v>44</v>
      </c>
      <c r="B53" s="1">
        <v>1400</v>
      </c>
      <c r="C53" s="1">
        <v>931.7</v>
      </c>
      <c r="D53" s="1">
        <v>1200</v>
      </c>
      <c r="E53" s="17">
        <f>1002.6 + 291.75</f>
        <v>1294.3499999999999</v>
      </c>
      <c r="F53" s="12" t="s">
        <v>100</v>
      </c>
      <c r="G53">
        <v>1200</v>
      </c>
    </row>
    <row r="54" spans="1:7" ht="15.75" customHeight="1" x14ac:dyDescent="0.25">
      <c r="A54" s="1" t="s">
        <v>45</v>
      </c>
      <c r="B54" s="1">
        <v>20000</v>
      </c>
      <c r="C54" s="1">
        <v>18793.650000000001</v>
      </c>
      <c r="D54" s="1">
        <v>20000</v>
      </c>
      <c r="E54" s="17">
        <v>18970.55</v>
      </c>
      <c r="G54">
        <v>20000</v>
      </c>
    </row>
    <row r="55" spans="1:7" ht="15.75" customHeight="1" x14ac:dyDescent="0.25">
      <c r="A55" s="1" t="s">
        <v>46</v>
      </c>
      <c r="B55" s="1">
        <v>500</v>
      </c>
      <c r="C55" s="1">
        <v>325.95</v>
      </c>
      <c r="D55" s="1">
        <v>500</v>
      </c>
      <c r="E55" s="17">
        <v>0</v>
      </c>
      <c r="F55" s="10" t="s">
        <v>94</v>
      </c>
      <c r="G55" s="11">
        <v>500</v>
      </c>
    </row>
    <row r="56" spans="1:7" ht="15.75" customHeight="1" x14ac:dyDescent="0.25">
      <c r="A56" s="1" t="s">
        <v>47</v>
      </c>
      <c r="B56" s="1">
        <v>800</v>
      </c>
      <c r="C56" s="1">
        <v>743.55</v>
      </c>
      <c r="D56" s="1">
        <v>800</v>
      </c>
      <c r="E56" s="17">
        <f>384 +865.65</f>
        <v>1249.6500000000001</v>
      </c>
      <c r="F56" s="1" t="s">
        <v>48</v>
      </c>
      <c r="G56" s="11">
        <v>800</v>
      </c>
    </row>
    <row r="57" spans="1:7" ht="15.75" customHeight="1" x14ac:dyDescent="0.25">
      <c r="A57" s="1" t="s">
        <v>49</v>
      </c>
      <c r="B57" s="1">
        <v>50</v>
      </c>
      <c r="C57" s="1">
        <v>50</v>
      </c>
      <c r="D57" s="1">
        <v>50</v>
      </c>
      <c r="E57" s="16">
        <v>215</v>
      </c>
      <c r="F57" s="1"/>
      <c r="G57">
        <v>50</v>
      </c>
    </row>
    <row r="58" spans="1:7" ht="15.75" customHeight="1" x14ac:dyDescent="0.25">
      <c r="A58" s="12" t="s">
        <v>101</v>
      </c>
      <c r="B58" s="1"/>
      <c r="C58" s="1"/>
      <c r="D58" s="1"/>
      <c r="E58" s="18">
        <v>55</v>
      </c>
      <c r="F58" s="1"/>
      <c r="G58">
        <v>0</v>
      </c>
    </row>
    <row r="59" spans="1:7" ht="15.75" customHeight="1" x14ac:dyDescent="0.25">
      <c r="A59" s="1" t="s">
        <v>50</v>
      </c>
      <c r="B59" s="1">
        <v>1100</v>
      </c>
      <c r="C59" s="1">
        <v>1295.05</v>
      </c>
      <c r="D59" s="1">
        <v>1400</v>
      </c>
      <c r="E59" s="17">
        <v>1693.95</v>
      </c>
      <c r="G59">
        <v>2000</v>
      </c>
    </row>
    <row r="60" spans="1:7" ht="15.75" customHeight="1" x14ac:dyDescent="0.25">
      <c r="A60" s="1" t="s">
        <v>51</v>
      </c>
      <c r="B60" s="1">
        <v>160</v>
      </c>
      <c r="C60" s="1">
        <v>244.35</v>
      </c>
      <c r="D60" s="1">
        <v>250</v>
      </c>
      <c r="E60" s="17">
        <v>157.65</v>
      </c>
      <c r="G60">
        <v>250</v>
      </c>
    </row>
    <row r="61" spans="1:7" s="8" customFormat="1" ht="15.75" customHeight="1" x14ac:dyDescent="0.25">
      <c r="A61" s="8" t="s">
        <v>52</v>
      </c>
      <c r="B61" s="8">
        <f>SUM(B50:B60)</f>
        <v>24610</v>
      </c>
      <c r="C61" s="8">
        <f>SUM(C50:C60)</f>
        <v>22660.899999999998</v>
      </c>
      <c r="D61" s="8">
        <f>SUM(D50:D60)</f>
        <v>24700</v>
      </c>
      <c r="E61" s="21">
        <f>SUM(E50:E60)</f>
        <v>23874.800000000003</v>
      </c>
      <c r="F61" s="12" t="s">
        <v>99</v>
      </c>
      <c r="G61" s="8">
        <f>SUM(G50:G60)</f>
        <v>25550</v>
      </c>
    </row>
    <row r="62" spans="1:7" ht="15.75" customHeight="1" x14ac:dyDescent="0.25"/>
    <row r="63" spans="1:7" ht="15.75" customHeight="1" x14ac:dyDescent="0.25">
      <c r="A63" s="1" t="s">
        <v>53</v>
      </c>
    </row>
    <row r="64" spans="1:7" ht="15.75" customHeight="1" x14ac:dyDescent="0.25">
      <c r="A64" s="1" t="s">
        <v>54</v>
      </c>
      <c r="B64" s="1">
        <v>250</v>
      </c>
      <c r="C64" s="1">
        <v>208.77</v>
      </c>
      <c r="D64" s="1">
        <v>250</v>
      </c>
      <c r="E64" s="10">
        <v>421.56</v>
      </c>
      <c r="F64" s="1"/>
      <c r="G64" s="12">
        <v>500</v>
      </c>
    </row>
    <row r="65" spans="1:7" ht="15.75" customHeight="1" x14ac:dyDescent="0.25">
      <c r="A65" s="1" t="s">
        <v>55</v>
      </c>
      <c r="B65" s="1">
        <v>0</v>
      </c>
      <c r="C65" s="1">
        <v>0</v>
      </c>
      <c r="D65">
        <v>0</v>
      </c>
      <c r="E65">
        <v>0</v>
      </c>
    </row>
    <row r="66" spans="1:7" ht="15.75" customHeight="1" x14ac:dyDescent="0.25"/>
    <row r="67" spans="1:7" ht="15.75" customHeight="1" x14ac:dyDescent="0.25">
      <c r="A67" s="1" t="s">
        <v>56</v>
      </c>
      <c r="B67" s="3">
        <f t="shared" ref="B67:D67" si="1">B21-B41-B47-B61-B64+B65</f>
        <v>-2630</v>
      </c>
      <c r="C67" s="3">
        <f t="shared" si="1"/>
        <v>1594.8400000000042</v>
      </c>
      <c r="D67" s="3">
        <f t="shared" si="1"/>
        <v>-13050</v>
      </c>
      <c r="E67" s="3">
        <f>E21-E41-E47-E61-E64+E65</f>
        <v>4961.5299999999961</v>
      </c>
      <c r="G67">
        <f>G21-G41-G47-G61-G64</f>
        <v>-3000</v>
      </c>
    </row>
    <row r="68" spans="1:7" ht="15.75" customHeight="1" x14ac:dyDescent="0.25"/>
    <row r="69" spans="1:7" ht="15.75" customHeight="1" x14ac:dyDescent="0.25"/>
    <row r="70" spans="1:7" ht="15.75" customHeight="1" x14ac:dyDescent="0.25"/>
    <row r="71" spans="1:7" ht="15.75" customHeight="1" x14ac:dyDescent="0.25"/>
    <row r="72" spans="1:7" ht="15.75" customHeight="1" x14ac:dyDescent="0.25"/>
    <row r="73" spans="1:7" ht="15.75" customHeight="1" x14ac:dyDescent="0.25"/>
    <row r="74" spans="1:7" ht="15.75" customHeight="1" x14ac:dyDescent="0.25"/>
    <row r="75" spans="1:7" ht="15.75" customHeight="1" x14ac:dyDescent="0.25"/>
    <row r="76" spans="1:7" ht="15.75" customHeight="1" x14ac:dyDescent="0.25"/>
    <row r="77" spans="1:7" ht="15.75" customHeight="1" x14ac:dyDescent="0.25"/>
    <row r="78" spans="1:7" ht="15.75" customHeight="1" x14ac:dyDescent="0.25"/>
    <row r="79" spans="1:7" ht="15.75" customHeight="1" x14ac:dyDescent="0.25"/>
    <row r="80" spans="1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pageMargins left="0.7" right="0.7" top="0.75" bottom="0.75" header="0" footer="0"/>
  <pageSetup paperSize="9" fitToHeight="0" orientation="portrait"/>
  <headerFooter>
    <oddHeader>&amp;CBudget 20223 Familienverein Urdorf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F25" sqref="F25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12" x14ac:dyDescent="0.25">
      <c r="A1" s="1" t="s">
        <v>57</v>
      </c>
      <c r="D1" s="1">
        <v>2021</v>
      </c>
      <c r="E1" s="1">
        <v>2020</v>
      </c>
      <c r="F1" s="1">
        <v>2022</v>
      </c>
      <c r="G1" s="1">
        <v>2023</v>
      </c>
      <c r="H1" s="1" t="s">
        <v>58</v>
      </c>
      <c r="L1" s="5"/>
    </row>
    <row r="2" spans="1:12" x14ac:dyDescent="0.25">
      <c r="A2" s="1" t="s">
        <v>59</v>
      </c>
      <c r="L2" s="5"/>
    </row>
    <row r="3" spans="1:12" x14ac:dyDescent="0.25">
      <c r="A3" s="1" t="s">
        <v>60</v>
      </c>
      <c r="L3" s="5"/>
    </row>
    <row r="4" spans="1:12" x14ac:dyDescent="0.25">
      <c r="A4" s="1" t="s">
        <v>61</v>
      </c>
      <c r="D4" s="1">
        <v>7.2</v>
      </c>
      <c r="E4" s="6">
        <v>7.2</v>
      </c>
      <c r="F4" s="1">
        <v>0</v>
      </c>
      <c r="G4" s="1">
        <v>7.2</v>
      </c>
      <c r="H4" s="1" t="s">
        <v>62</v>
      </c>
      <c r="J4" s="7"/>
      <c r="L4" s="5"/>
    </row>
    <row r="5" spans="1:12" x14ac:dyDescent="0.25">
      <c r="A5" s="1" t="s">
        <v>63</v>
      </c>
      <c r="D5" s="1">
        <v>307</v>
      </c>
      <c r="E5" s="1">
        <v>307</v>
      </c>
      <c r="F5" s="1">
        <v>300</v>
      </c>
      <c r="G5" s="1">
        <v>307</v>
      </c>
      <c r="L5" s="5"/>
    </row>
    <row r="6" spans="1:12" x14ac:dyDescent="0.25">
      <c r="A6" s="1" t="s">
        <v>64</v>
      </c>
      <c r="D6" s="1">
        <v>100</v>
      </c>
      <c r="E6" s="1">
        <v>100</v>
      </c>
      <c r="F6" s="1">
        <v>0</v>
      </c>
      <c r="G6" s="1">
        <v>100</v>
      </c>
      <c r="L6" s="5"/>
    </row>
    <row r="7" spans="1:12" x14ac:dyDescent="0.25">
      <c r="A7" s="1" t="s">
        <v>65</v>
      </c>
      <c r="D7" s="1">
        <v>100</v>
      </c>
      <c r="E7" s="1">
        <v>100</v>
      </c>
      <c r="F7" s="1">
        <v>0</v>
      </c>
      <c r="G7" s="1">
        <v>100</v>
      </c>
      <c r="L7" s="5"/>
    </row>
    <row r="8" spans="1:12" x14ac:dyDescent="0.25">
      <c r="A8" s="1" t="s">
        <v>66</v>
      </c>
      <c r="D8" s="1">
        <v>19879.16</v>
      </c>
      <c r="E8" s="1">
        <v>7484.46</v>
      </c>
      <c r="F8" s="1">
        <v>26547.46</v>
      </c>
      <c r="G8" s="1">
        <v>23738.799999999999</v>
      </c>
      <c r="L8" s="5"/>
    </row>
    <row r="9" spans="1:12" x14ac:dyDescent="0.25">
      <c r="A9" s="1" t="s">
        <v>67</v>
      </c>
      <c r="D9" s="1">
        <v>329.93</v>
      </c>
      <c r="E9" s="1">
        <v>474.93</v>
      </c>
      <c r="F9" s="1">
        <v>269.93</v>
      </c>
      <c r="G9" s="1">
        <v>0</v>
      </c>
      <c r="H9" s="1" t="s">
        <v>68</v>
      </c>
      <c r="L9" s="5"/>
    </row>
    <row r="10" spans="1:12" x14ac:dyDescent="0.25">
      <c r="A10" s="1" t="s">
        <v>69</v>
      </c>
      <c r="D10" s="1">
        <v>0</v>
      </c>
      <c r="E10" s="1">
        <v>5000</v>
      </c>
      <c r="F10" s="1">
        <v>0</v>
      </c>
      <c r="G10" s="1">
        <v>0</v>
      </c>
      <c r="H10" s="1" t="s">
        <v>70</v>
      </c>
      <c r="L10" s="5"/>
    </row>
    <row r="11" spans="1:12" x14ac:dyDescent="0.25">
      <c r="A11" s="1" t="s">
        <v>71</v>
      </c>
      <c r="D11" s="1">
        <v>7882.2</v>
      </c>
      <c r="E11" s="1">
        <v>13583.6</v>
      </c>
      <c r="F11" s="1">
        <v>10382.200000000001</v>
      </c>
      <c r="G11" s="1">
        <v>12999.68</v>
      </c>
      <c r="L11" s="5"/>
    </row>
    <row r="12" spans="1:12" x14ac:dyDescent="0.25">
      <c r="A12" s="1" t="s">
        <v>72</v>
      </c>
      <c r="D12" s="1">
        <v>1932.2</v>
      </c>
      <c r="E12" s="1">
        <v>1932.2</v>
      </c>
      <c r="F12" s="1">
        <v>1932.2</v>
      </c>
      <c r="G12" s="1">
        <v>1932.4</v>
      </c>
      <c r="L12" s="5"/>
    </row>
    <row r="13" spans="1:12" x14ac:dyDescent="0.25">
      <c r="A13" s="1" t="s">
        <v>73</v>
      </c>
      <c r="D13" s="1">
        <v>1601.05</v>
      </c>
      <c r="E13" s="1">
        <v>1601.05</v>
      </c>
      <c r="F13" s="1">
        <v>1601.05</v>
      </c>
      <c r="G13" s="1">
        <v>1601.05</v>
      </c>
      <c r="L13" s="5"/>
    </row>
    <row r="14" spans="1:12" x14ac:dyDescent="0.25">
      <c r="A14" s="1" t="s">
        <v>74</v>
      </c>
      <c r="L14" s="5"/>
    </row>
    <row r="15" spans="1:12" x14ac:dyDescent="0.25">
      <c r="A15" s="1" t="s">
        <v>75</v>
      </c>
      <c r="D15" s="1">
        <v>0</v>
      </c>
      <c r="E15" s="1">
        <v>840</v>
      </c>
      <c r="F15" s="1">
        <v>0</v>
      </c>
      <c r="G15" s="1">
        <v>0</v>
      </c>
      <c r="H15" s="1" t="s">
        <v>76</v>
      </c>
      <c r="L15" s="5"/>
    </row>
    <row r="16" spans="1:12" x14ac:dyDescent="0.25">
      <c r="A16" s="1" t="s">
        <v>77</v>
      </c>
      <c r="D16" s="1">
        <v>0</v>
      </c>
      <c r="E16" s="1">
        <v>3100</v>
      </c>
      <c r="F16" s="1">
        <v>0</v>
      </c>
      <c r="L16" s="5"/>
    </row>
    <row r="17" spans="1:12" x14ac:dyDescent="0.25">
      <c r="A17" s="1" t="s">
        <v>78</v>
      </c>
      <c r="D17" s="1">
        <v>3060</v>
      </c>
      <c r="E17" s="1">
        <v>0</v>
      </c>
      <c r="F17" s="1">
        <v>0</v>
      </c>
      <c r="L17" s="5"/>
    </row>
    <row r="18" spans="1:12" x14ac:dyDescent="0.25">
      <c r="A18" s="1" t="s">
        <v>79</v>
      </c>
      <c r="D18" s="1">
        <v>2850</v>
      </c>
      <c r="E18" s="1">
        <v>0</v>
      </c>
      <c r="F18" s="1">
        <v>3000</v>
      </c>
      <c r="G18" s="1">
        <v>9323</v>
      </c>
      <c r="H18" s="1" t="s">
        <v>80</v>
      </c>
      <c r="L18" s="5"/>
    </row>
    <row r="19" spans="1:12" x14ac:dyDescent="0.25">
      <c r="A19" s="1" t="s">
        <v>81</v>
      </c>
      <c r="D19" s="1">
        <f>SUM(D4:D18)</f>
        <v>38048.740000000005</v>
      </c>
      <c r="E19" s="1">
        <v>34530.44</v>
      </c>
      <c r="F19" s="1">
        <f t="shared" ref="F19:G19" si="0">SUM(F4:F18)</f>
        <v>44032.84</v>
      </c>
      <c r="G19" s="1">
        <f t="shared" si="0"/>
        <v>50109.130000000005</v>
      </c>
      <c r="L19" s="5"/>
    </row>
    <row r="21" spans="1:12" ht="15.75" customHeight="1" x14ac:dyDescent="0.25"/>
    <row r="22" spans="1:12" ht="15.75" customHeight="1" x14ac:dyDescent="0.25">
      <c r="A22" s="1" t="s">
        <v>82</v>
      </c>
      <c r="L22" s="5"/>
    </row>
    <row r="23" spans="1:12" ht="15.75" customHeight="1" x14ac:dyDescent="0.25">
      <c r="A23" s="1" t="s">
        <v>83</v>
      </c>
      <c r="L23" s="5"/>
    </row>
    <row r="24" spans="1:12" ht="15.75" customHeight="1" x14ac:dyDescent="0.25">
      <c r="A24" s="1" t="s">
        <v>84</v>
      </c>
      <c r="D24" s="1">
        <v>157.65</v>
      </c>
      <c r="E24" s="1">
        <v>0</v>
      </c>
      <c r="F24" s="1">
        <v>0</v>
      </c>
      <c r="L24" s="5"/>
    </row>
    <row r="25" spans="1:12" ht="15.75" customHeight="1" x14ac:dyDescent="0.25">
      <c r="A25" s="1" t="s">
        <v>85</v>
      </c>
      <c r="D25" s="1">
        <v>0</v>
      </c>
      <c r="E25" s="1">
        <v>0</v>
      </c>
      <c r="F25" s="1">
        <v>0</v>
      </c>
      <c r="L25" s="5"/>
    </row>
    <row r="26" spans="1:12" ht="15.75" customHeight="1" x14ac:dyDescent="0.25">
      <c r="A26" s="1" t="s">
        <v>86</v>
      </c>
      <c r="D26" s="1">
        <v>240</v>
      </c>
      <c r="E26" s="1">
        <v>774</v>
      </c>
      <c r="F26" s="1">
        <v>500</v>
      </c>
      <c r="L26" s="5"/>
    </row>
    <row r="27" spans="1:12" ht="15.75" customHeight="1" x14ac:dyDescent="0.25">
      <c r="A27" s="1" t="s">
        <v>87</v>
      </c>
      <c r="L27" s="5"/>
    </row>
    <row r="28" spans="1:12" ht="15.75" customHeight="1" x14ac:dyDescent="0.25">
      <c r="A28" s="1" t="s">
        <v>88</v>
      </c>
      <c r="L28" s="5"/>
    </row>
    <row r="29" spans="1:12" ht="15.75" customHeight="1" x14ac:dyDescent="0.25">
      <c r="A29" s="1" t="s">
        <v>89</v>
      </c>
      <c r="D29" s="1">
        <v>33756.44</v>
      </c>
      <c r="E29" s="1">
        <v>36557.279999999999</v>
      </c>
      <c r="F29" s="1">
        <v>39327.339999999997</v>
      </c>
      <c r="L29" s="5"/>
    </row>
    <row r="30" spans="1:12" ht="15.75" customHeight="1" x14ac:dyDescent="0.25">
      <c r="D30" s="1">
        <f t="shared" ref="D30:F30" si="1">D19-SUM(D24:D29)</f>
        <v>3894.6500000000015</v>
      </c>
      <c r="E30" s="1">
        <f t="shared" si="1"/>
        <v>-2800.8399999999965</v>
      </c>
      <c r="F30" s="1">
        <f t="shared" si="1"/>
        <v>4205.5</v>
      </c>
    </row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2025 Absprache</vt:lpstr>
      <vt:lpstr>Bilanz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Vogler</dc:creator>
  <cp:lastModifiedBy>Reto Rüede</cp:lastModifiedBy>
  <dcterms:created xsi:type="dcterms:W3CDTF">2022-01-14T06:55:51Z</dcterms:created>
  <dcterms:modified xsi:type="dcterms:W3CDTF">2025-03-03T21:21:54Z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1e85bf-ac82-4d95-8ebe-b1488d74b05a_Enabled">
    <vt:lpwstr>true</vt:lpwstr>
  </property>
  <property fmtid="{D5CDD505-2E9C-101B-9397-08002B2CF9AE}" pid="3" name="MSIP_Label_0c1e85bf-ac82-4d95-8ebe-b1488d74b05a_SetDate">
    <vt:lpwstr>2024-12-02T19:30:16Z</vt:lpwstr>
  </property>
  <property fmtid="{D5CDD505-2E9C-101B-9397-08002B2CF9AE}" pid="4" name="MSIP_Label_0c1e85bf-ac82-4d95-8ebe-b1488d74b05a_Method">
    <vt:lpwstr>Privileged</vt:lpwstr>
  </property>
  <property fmtid="{D5CDD505-2E9C-101B-9397-08002B2CF9AE}" pid="5" name="MSIP_Label_0c1e85bf-ac82-4d95-8ebe-b1488d74b05a_Name">
    <vt:lpwstr>0c1e85bf-ac82-4d95-8ebe-b1488d74b05a</vt:lpwstr>
  </property>
  <property fmtid="{D5CDD505-2E9C-101B-9397-08002B2CF9AE}" pid="6" name="MSIP_Label_0c1e85bf-ac82-4d95-8ebe-b1488d74b05a_SiteId">
    <vt:lpwstr>fb6ea403-7cf1-4905-810a-fe5547e98204</vt:lpwstr>
  </property>
  <property fmtid="{D5CDD505-2E9C-101B-9397-08002B2CF9AE}" pid="7" name="MSIP_Label_0c1e85bf-ac82-4d95-8ebe-b1488d74b05a_ActionId">
    <vt:lpwstr>e376ac6e-36a5-4962-af4b-616d389f1ff4</vt:lpwstr>
  </property>
  <property fmtid="{D5CDD505-2E9C-101B-9397-08002B2CF9AE}" pid="8" name="MSIP_Label_0c1e85bf-ac82-4d95-8ebe-b1488d74b05a_ContentBits">
    <vt:lpwstr>0</vt:lpwstr>
  </property>
</Properties>
</file>