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annew\Dropbox\MVZ Verwaltung\Homepage Praxis\Dokumente\"/>
    </mc:Choice>
  </mc:AlternateContent>
  <xr:revisionPtr revIDLastSave="0" documentId="8_{D23A0499-FA0D-475D-A944-26701EE3E9CF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xport-Zusammenfassung" sheetId="1" r:id="rId1"/>
    <sheet name="Blatt 1" sheetId="2" r:id="rId2"/>
    <sheet name="Blatt 2" sheetId="3" r:id="rId3"/>
  </sheets>
  <calcPr calcId="191029"/>
</workbook>
</file>

<file path=xl/calcChain.xml><?xml version="1.0" encoding="utf-8"?>
<calcChain xmlns="http://schemas.openxmlformats.org/spreadsheetml/2006/main">
  <c r="B6" i="3" l="1"/>
  <c r="J52" i="2"/>
  <c r="L52" i="2" s="1"/>
  <c r="L51" i="2"/>
  <c r="J51" i="2"/>
  <c r="J50" i="2"/>
  <c r="L50" i="2" s="1"/>
  <c r="L49" i="2"/>
  <c r="J49" i="2"/>
  <c r="J48" i="2"/>
  <c r="L48" i="2" s="1"/>
  <c r="L47" i="2"/>
  <c r="J47" i="2"/>
  <c r="J46" i="2"/>
  <c r="L46" i="2" s="1"/>
  <c r="I46" i="2"/>
  <c r="H46" i="2"/>
  <c r="J45" i="2"/>
  <c r="L45" i="2" s="1"/>
  <c r="I45" i="2"/>
  <c r="H45" i="2"/>
  <c r="J44" i="2"/>
  <c r="L44" i="2" s="1"/>
  <c r="I44" i="2"/>
  <c r="H44" i="2"/>
  <c r="J43" i="2"/>
  <c r="L43" i="2" s="1"/>
  <c r="I43" i="2"/>
  <c r="H43" i="2"/>
  <c r="J42" i="2"/>
  <c r="L42" i="2" s="1"/>
  <c r="I42" i="2"/>
  <c r="H42" i="2"/>
  <c r="J41" i="2"/>
  <c r="L41" i="2" s="1"/>
  <c r="I41" i="2"/>
  <c r="H41" i="2"/>
  <c r="J40" i="2"/>
  <c r="L40" i="2" s="1"/>
  <c r="J39" i="2"/>
  <c r="L39" i="2" s="1"/>
  <c r="J38" i="2"/>
  <c r="L38" i="2" s="1"/>
  <c r="J37" i="2"/>
  <c r="L37" i="2" s="1"/>
  <c r="L36" i="2"/>
  <c r="H36" i="2"/>
  <c r="F36" i="2"/>
  <c r="L35" i="2"/>
  <c r="F35" i="2"/>
  <c r="L34" i="2"/>
  <c r="F34" i="2"/>
  <c r="L33" i="2"/>
  <c r="F33" i="2"/>
  <c r="L32" i="2"/>
  <c r="F32" i="2"/>
  <c r="L31" i="2"/>
  <c r="F31" i="2"/>
  <c r="L30" i="2"/>
  <c r="F30" i="2"/>
  <c r="L29" i="2"/>
  <c r="F29" i="2"/>
  <c r="L28" i="2"/>
  <c r="F28" i="2"/>
  <c r="L27" i="2"/>
  <c r="F27" i="2"/>
  <c r="L26" i="2"/>
  <c r="F26" i="2"/>
  <c r="L25" i="2"/>
  <c r="F25" i="2"/>
  <c r="D25" i="2"/>
  <c r="L24" i="2"/>
  <c r="F24" i="2"/>
  <c r="D24" i="2"/>
  <c r="L23" i="2"/>
  <c r="F23" i="2"/>
  <c r="D23" i="2"/>
  <c r="L22" i="2"/>
  <c r="F22" i="2"/>
  <c r="D22" i="2"/>
  <c r="F21" i="2"/>
  <c r="D21" i="2"/>
  <c r="J20" i="2"/>
  <c r="L21" i="2" s="1"/>
  <c r="D20" i="2"/>
  <c r="J19" i="2"/>
  <c r="L19" i="2" s="1"/>
  <c r="D19" i="2"/>
  <c r="J18" i="2"/>
  <c r="L18" i="2" s="1"/>
  <c r="D18" i="2"/>
  <c r="J17" i="2"/>
  <c r="D17" i="2"/>
  <c r="J16" i="2"/>
  <c r="L16" i="2" s="1"/>
  <c r="D16" i="2"/>
  <c r="J15" i="2"/>
  <c r="L15" i="2" s="1"/>
  <c r="D15" i="2"/>
  <c r="J14" i="2"/>
  <c r="L14" i="2" s="1"/>
  <c r="D14" i="2"/>
  <c r="J13" i="2"/>
  <c r="D13" i="2"/>
  <c r="J12" i="2"/>
  <c r="L13" i="2" s="1"/>
  <c r="D12" i="2"/>
  <c r="J11" i="2"/>
  <c r="L11" i="2" s="1"/>
  <c r="D11" i="2"/>
  <c r="J10" i="2"/>
  <c r="L10" i="2" s="1"/>
  <c r="D10" i="2"/>
  <c r="J9" i="2"/>
  <c r="D9" i="2"/>
  <c r="J8" i="2"/>
  <c r="L8" i="2" s="1"/>
  <c r="D8" i="2"/>
  <c r="J7" i="2"/>
  <c r="L7" i="2" s="1"/>
  <c r="D7" i="2"/>
  <c r="J6" i="2"/>
  <c r="L6" i="2" s="1"/>
  <c r="D6" i="2"/>
  <c r="J5" i="2"/>
  <c r="D5" i="2"/>
  <c r="J4" i="2"/>
  <c r="L5" i="2" s="1"/>
  <c r="D4" i="2"/>
  <c r="J3" i="2"/>
  <c r="L3" i="2" s="1"/>
  <c r="D3" i="2"/>
  <c r="J2" i="2"/>
  <c r="D2" i="2"/>
  <c r="L9" i="2" l="1"/>
  <c r="L17" i="2"/>
  <c r="L4" i="2"/>
  <c r="L12" i="2"/>
  <c r="L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Alexander Scharf</author>
  </authors>
  <commentList>
    <comment ref="B1" authorId="0" shapeId="0" xr:uid="{00000000-0006-0000-0100-000001000000}">
      <text>
        <r>
          <rPr>
            <sz val="11"/>
            <color indexed="8"/>
            <rFont val="Helvetica Neue"/>
          </rPr>
          <t>Alexander Scharf:
Statistisches Bundesamt (Destatis), 2020 | Stand: 25.12.2020 /</t>
        </r>
      </text>
    </comment>
    <comment ref="C1" authorId="0" shapeId="0" xr:uid="{00000000-0006-0000-0100-000002000000}">
      <text>
        <r>
          <rPr>
            <sz val="11"/>
            <color indexed="8"/>
            <rFont val="Helvetica Neue"/>
          </rPr>
          <t xml:space="preserve">Alexander Scharf:
Q: 2021_01_17 Geburten nach Alter Mutter 1960-1990 alte BL V3
</t>
        </r>
      </text>
    </comment>
    <comment ref="E2" authorId="0" shapeId="0" xr:uid="{00000000-0006-0000-0100-000003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3" authorId="0" shapeId="0" xr:uid="{00000000-0006-0000-0100-000004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A4" authorId="0" shapeId="0" xr:uid="{00000000-0006-0000-0100-000005000000}">
      <text>
        <r>
          <rPr>
            <sz val="11"/>
            <color indexed="8"/>
            <rFont val="Helvetica Neue"/>
          </rPr>
          <t>Alexander Scharf:
Nippert: Die Etablierung der PD in der Bundesrepublik zur Bestimmung fetaler_x000D_
Chromosomenstörungen wurde durch das DFG-Schwerpunktprogramm: "Pränatale_x000D_
Diagnostik genetisch bedingter Defekte" realisiert. Das Programm, als 7-jähriges_x000D_
multizentrisches, kollaboratives Forschungsvorhaben geplant, wurde 1972 von der_x000D_
DFG bewilligt</t>
        </r>
      </text>
    </comment>
    <comment ref="E4" authorId="0" shapeId="0" xr:uid="{00000000-0006-0000-0100-000006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5" authorId="0" shapeId="0" xr:uid="{00000000-0006-0000-0100-000007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6" authorId="0" shapeId="0" xr:uid="{00000000-0006-0000-0100-000008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7" authorId="0" shapeId="0" xr:uid="{00000000-0006-0000-0100-000009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A8" authorId="0" shapeId="0" xr:uid="{00000000-0006-0000-0100-00000A000000}">
      <text>
        <r>
          <rPr>
            <sz val="11"/>
            <color indexed="8"/>
            <rFont val="Helvetica Neue"/>
          </rPr>
          <t xml:space="preserve">Alexander Scharf:
1976 Reform §218 in W-Dtl.
1976 wurde die PND in den Leistungskatalog der Krankenversicherung aufgenommen. 
Q: https://forum.sexualaufklaerung.de/archiv/2007/ausgabe-1/praenataldiagnostik-entwicklung-errungenschaften-ausblick/
und Nippert 1997
</t>
        </r>
      </text>
    </comment>
    <comment ref="E8" authorId="0" shapeId="0" xr:uid="{00000000-0006-0000-0100-00000B000000}">
      <text>
        <r>
          <rPr>
            <sz val="11"/>
            <color indexed="8"/>
            <rFont val="Helvetica Neue"/>
          </rPr>
          <t>Alexander Scharf:
Nippert, I.; Horst, J. (1994): Die Anwendungsproblematik der pränatalen Diagnose aus der Sicht von Beratenen und Beratern. unter besonderer Berücksichtigung der derzeitigen und zukünftig möglichen Nutzung genetischer Tests. TAB background paper no. 002. Berlin: Office of Technology Assessment at the German Bundestag (TAB), 254 pp., 
http://www.tab-beim-bundestag.de/de/pdf/publikationen/berichte/TAB-Hintergrundpapier-hp002.pdf, http://www.tab-beim-bundestag.de/de/publikationen/berichte/hp002.html
https://www.tab-beim-bundestag.de/de/pdf/publikationen/berichte/TAB-Hintergrundpapier-hp002.pdf</t>
        </r>
      </text>
    </comment>
    <comment ref="E9" authorId="0" shapeId="0" xr:uid="{00000000-0006-0000-0100-00000C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0" authorId="0" shapeId="0" xr:uid="{00000000-0006-0000-0100-00000D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1" authorId="0" shapeId="0" xr:uid="{00000000-0006-0000-0100-00000E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4" authorId="0" shapeId="0" xr:uid="{00000000-0006-0000-0100-00000F000000}">
      <text>
        <r>
          <rPr>
            <sz val="11"/>
            <color indexed="8"/>
            <rFont val="Helvetica Neue"/>
          </rPr>
          <t>Alexander Scharf:
Traute M. Schroeder-Kurth: Indikationen zur pränatalen Diagnostik - Grundsätze und Konflikte, Gütersloher Verlagshaus, ZEE, 1985 (29): 30 - 49, Online erschienen: 9. September 2014, https://doi.org/10.14315/zee-1985-0105
https://www.degruyter.com/view/journals/zee/29/1/article-p30.xml</t>
        </r>
      </text>
    </comment>
    <comment ref="A15" authorId="0" shapeId="0" xr:uid="{00000000-0006-0000-0100-000010000000}">
      <text>
        <r>
          <rPr>
            <sz val="11"/>
            <color indexed="8"/>
            <rFont val="Helvetica Neue"/>
          </rPr>
          <t>Alexander Scharf:
1983: Einführung CVS 
R. H. Ward, B. Modell, M. Petrouet al.: Method of sampling chorionic villi in first trimester of pregnancy under guidance of real time ultrasound. In: British medical journal. 1983, Nr. 286, S. 1542–1544.</t>
        </r>
      </text>
    </comment>
    <comment ref="A16" authorId="0" shapeId="0" xr:uid="{00000000-0006-0000-0100-000011000000}">
      <text>
        <r>
          <rPr>
            <sz val="11"/>
            <color indexed="8"/>
            <rFont val="Helvetica Neue"/>
          </rPr>
          <t>Alexander Scharf:
1984 wurde vom Bundesgerichtshof entschieden, daß ein Arzt einen Pflichtverstoß_x000D_
begeht, wenn er eine Schwangere nicht auf die Möglichkeit einer_x000D_
4Fruchtwasseruntersuchung zum Ausschluß eines Down-Syndroms hinweist. Die_x000D_
Frau, die aufgrund dieses Pflichtverstoßes ein Kind mit Down-Syndrom zur Welt_x000D_
bringt, hat Anspruch auf Schadensersatz. Damit wurde die Einführung der PD als_x000D_
"standard of care" in der Schwangerenvorsorge insbesondere für Schwangere mit_x000D_
Altersrisiko rechtlich gebahnt.</t>
        </r>
      </text>
    </comment>
    <comment ref="E16" authorId="0" shapeId="0" xr:uid="{00000000-0006-0000-0100-000012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17" authorId="0" shapeId="0" xr:uid="{00000000-0006-0000-0100-000013000000}">
      <text>
        <r>
          <rPr>
            <sz val="11"/>
            <color indexed="8"/>
            <rFont val="Helvetica Neue"/>
          </rPr>
          <t>Alexander Scharf:
Schroeder-Kurth TM (1991) Medizinische Genetik - Entwicklung und Ausblicke. In: Humangenetik in Heidelberg. Bibliotheksband der Univ.-Bibliothek Heidelberg zum 65. Geburtstag von Dr. Dr. h.c.Friedrich Vogel</t>
        </r>
      </text>
    </comment>
    <comment ref="E18" authorId="0" shapeId="0" xr:uid="{00000000-0006-0000-0100-000014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A19" authorId="0" shapeId="0" xr:uid="{00000000-0006-0000-0100-000015000000}">
      <text>
        <r>
          <rPr>
            <sz val="11"/>
            <color indexed="8"/>
            <rFont val="Helvetica Neue"/>
          </rPr>
          <t>Alexander Scharf:
1987 empfahl der Wissenschaftliche Beirat der Bundesärztekammer "die pränatale_x000D_
genetische Diagnostik zum Zweck der Chromosomenanalyse vom vollendeten 35._x000D_
Lebensjahr der Mutter bei der Konzeption an." (Pränatale Diagnostik, Empfehlungen_x000D_
des Wissenschaftlichen Beirates der Bundesärztekammer. In: Dt. Ärzteblatt. 84, Heft_x000D_
10, 5. März 1987, S. C-394.)</t>
        </r>
      </text>
    </comment>
    <comment ref="E19" authorId="0" shapeId="0" xr:uid="{00000000-0006-0000-0100-000016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E20" authorId="0" shapeId="0" xr:uid="{00000000-0006-0000-0100-000017000000}">
      <text>
        <r>
          <rPr>
            <sz val="11"/>
            <color indexed="8"/>
            <rFont val="Helvetica Neue"/>
          </rPr>
          <t>Alexander Scharf:
https://link.springer.com/book/10.1007/978-3-663-01922-0
Pränatale Diagnostik pp 73-83 | Cite as
Erfahrungen mit der pränatalen Diagnostik in der Bundesrepublik Deutschland
Schroeder-Kurth T.M. (1989) Erfahrungen mit der pränatalen Diagnostik in der Bundesrepublik Deutschland. In: Berg D., Boland P., Pfeiffer R., Wuermeling HB. (eds) Pränatale Diagnostik. Vieweg+Teubner Verlag, Wiesbaden. https://doi.org/10.1007/978-3-663-01922-0_9</t>
        </r>
      </text>
    </comment>
    <comment ref="C23" authorId="0" shapeId="0" xr:uid="{00000000-0006-0000-0100-000018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23" authorId="0" shapeId="0" xr:uid="{00000000-0006-0000-0100-000019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24" authorId="0" shapeId="0" xr:uid="{00000000-0006-0000-0100-00001A000000}">
      <text>
        <r>
          <rPr>
            <sz val="11"/>
            <color indexed="8"/>
            <rFont val="Helvetica Neue"/>
          </rPr>
          <t>Alexander Scharf:
Q: 1997_01_01 Nippert-Schmidtke Medzinisch-genetische Versorgung in Deutschland Med Genetik 2-1997</t>
        </r>
      </text>
    </comment>
    <comment ref="E24" authorId="0" shapeId="0" xr:uid="{00000000-0006-0000-0100-00001B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C25" authorId="0" shapeId="0" xr:uid="{00000000-0006-0000-0100-00001C000000}">
      <text>
        <r>
          <rPr>
            <sz val="11"/>
            <color indexed="8"/>
            <rFont val="Helvetica Neue"/>
          </rPr>
          <t xml:space="preserve">Alexander Scharf:
Q: 1997_01_01 Nippert-Schmidtke Medzinisch-genetische Versorgung in Deutschland Med Genetik 2-1997
</t>
        </r>
      </text>
    </comment>
    <comment ref="E25" authorId="0" shapeId="0" xr:uid="{00000000-0006-0000-0100-00001D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26" authorId="0" shapeId="0" xr:uid="{00000000-0006-0000-0100-00001E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27" authorId="0" shapeId="0" xr:uid="{00000000-0006-0000-0100-00001F000000}">
      <text>
        <r>
          <rPr>
            <sz val="11"/>
            <color indexed="8"/>
            <rFont val="Helvetica Neue"/>
          </rPr>
          <t>Alexander Scharf:
Nippert I, Nippert RP, Horst J, Schmidtke J: Die medizinisch- genetische Versorgung in Deutschland. Med Genetik 1997; 9: 188–205.</t>
        </r>
      </text>
    </comment>
    <comment ref="E28" authorId="0" shapeId="0" xr:uid="{00000000-0006-0000-0100-000020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29" authorId="0" shapeId="0" xr:uid="{00000000-0006-0000-0100-000021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0" authorId="0" shapeId="0" xr:uid="{00000000-0006-0000-0100-000022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1" authorId="0" shapeId="0" xr:uid="{00000000-0006-0000-0100-000023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2" authorId="0" shapeId="0" xr:uid="{00000000-0006-0000-0100-000024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3" authorId="0" shapeId="0" xr:uid="{00000000-0006-0000-0100-000025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4" authorId="0" shapeId="0" xr:uid="{00000000-0006-0000-0100-000026000000}">
      <text>
        <r>
          <rPr>
            <sz val="11"/>
            <color indexed="8"/>
            <rFont val="Helvetica Neue"/>
          </rPr>
          <t>Alexander Scharf:
https://link.springer.com/article/10.1007%2Fs00103-006-0043-3#citeas 
Bundesgesundheitsbl - Gesundheitsforsch -_x000D_
Gesundheitsschutz 2006 · 49:982–988_x000D_
DOI 10.1007/s00103-006-0043-3
Schmidtke, J. Genetische Diagnostik in der Medizin. Bundesgesundheitsbl. 49, 982–988 (2006). https://doi.org/10.1007/s00103-006-0043-3</t>
        </r>
      </text>
    </comment>
    <comment ref="E35" authorId="0" shapeId="0" xr:uid="{00000000-0006-0000-0100-000027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E36" authorId="0" shapeId="0" xr:uid="{00000000-0006-0000-0100-000028000000}">
      <text>
        <r>
          <rPr>
            <sz val="11"/>
            <color indexed="8"/>
            <rFont val="Helvetica Neue"/>
          </rPr>
          <t>Alexander Scharf:
Jörg Schmidtke, Bernd Müller-Röber, Wolfgang van den Daele, Ferdinand Hucho, Kristian Köchy, Karl Sperling, Jens Reich, Hans-Jörg Rheinberger, Anna M. Wobus, Mathias Boysen, Silke Domasch (Herausgeber): Gendiagnostik in Deutschland, Status quo und Problemerkundung Supplement zum Gentechnologiebericht, Interdisziplinäre Arbeitsgruppen: Forschungsberichte Band 18; hrsg. von der Berlin-Brandenburgischen Akademie der Wissenschaften Limburg: Forum W – Wissenschaftlicher Verlag 2007, ISBN: 978-3-940647-00-9 
2009_01_01 Diss Scholz_Christine Qualitätssicherung in der Humangenetik-Strukturanalyse</t>
        </r>
      </text>
    </comment>
    <comment ref="F40" authorId="0" shapeId="0" xr:uid="{00000000-0006-0000-0100-000029000000}">
      <text>
        <r>
          <rPr>
            <sz val="11"/>
            <color indexed="8"/>
            <rFont val="Helvetica Neue"/>
          </rPr>
          <t>Alexander Scharf:
https://www.sqg.de/sqg/upload/CONTENT/Qualitaetsberichte/2008/BQS-Qualitaetsberichte-2008_Verfahren/bu_Gesamt_16n1-GEBH_2008.pdf</t>
        </r>
      </text>
    </comment>
    <comment ref="E44" authorId="0" shapeId="0" xr:uid="{00000000-0006-0000-0100-00002A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45" authorId="0" shapeId="0" xr:uid="{00000000-0006-0000-0100-00002B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46" authorId="0" shapeId="0" xr:uid="{00000000-0006-0000-0100-00002C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47" authorId="0" shapeId="0" xr:uid="{00000000-0006-0000-0100-00002D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48" authorId="0" shapeId="0" xr:uid="{00000000-0006-0000-0100-00002E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49" authorId="0" shapeId="0" xr:uid="{00000000-0006-0000-0100-00002F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50" authorId="0" shapeId="0" xr:uid="{00000000-0006-0000-0100-000030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  <comment ref="E51" authorId="0" shapeId="0" xr:uid="{00000000-0006-0000-0100-000031000000}">
      <text>
        <r>
          <rPr>
            <sz val="11"/>
            <color indexed="8"/>
            <rFont val="Helvetica Neue"/>
          </rPr>
          <t>Alexander Scharf:
FDP-Anfrage (GKV) von 2019: https://dip21.bundestag.de/dip21/btd/19/138/1913806.pdf, hier Bezugnahme/Quelle:  GKV-Frequenzstatistik der Kassenärztlichen Bundesvereinigung,_x000D_
WIdO (2019)</t>
        </r>
      </text>
    </comment>
  </commentList>
</comments>
</file>

<file path=xl/sharedStrings.xml><?xml version="1.0" encoding="utf-8"?>
<sst xmlns="http://schemas.openxmlformats.org/spreadsheetml/2006/main" count="75" uniqueCount="31">
  <si>
    <t>Dieses Dokument wurde aus Numbers exportiert und jede Tabelle in ein Excel-Arbeitsblatt umgewandelt. Alle anderen Objekte der einzelnen Numbers-Blätter wurden auf eigene Arbeitsblätter übertragen. Beachte, dass die Formelberechnungen in Excel möglicherweise anders sind.</t>
  </si>
  <si>
    <t>Name des Numbers-Blatts</t>
  </si>
  <si>
    <t>Numbers-Tabellenname</t>
  </si>
  <si>
    <t>Name des Excel-Arbeitsblatts</t>
  </si>
  <si>
    <t>Blatt 1</t>
  </si>
  <si>
    <t>Tabelle 1</t>
  </si>
  <si>
    <t>Jahr</t>
  </si>
  <si>
    <t>Lebend-geborene (n) BRD + DDR, ab 1990 Dtl.</t>
  </si>
  <si>
    <t>BRD</t>
  </si>
  <si>
    <t>DDR</t>
  </si>
  <si>
    <t>Quelle 1</t>
  </si>
  <si>
    <t>AC (n)</t>
  </si>
  <si>
    <t>CVS (n)</t>
  </si>
  <si>
    <t>Delta AC zum Vorjahr (n)</t>
  </si>
  <si>
    <t>Delta CVS zum Vorjahr (n)</t>
  </si>
  <si>
    <t>Sum</t>
  </si>
  <si>
    <t>Differenz der Punktionsfrequenz zum Vorjahr in %</t>
  </si>
  <si>
    <t>Nippert 1994</t>
  </si>
  <si>
    <t xml:space="preserve"> </t>
  </si>
  <si>
    <t>Schroeder-Kurth, 1991</t>
  </si>
  <si>
    <t>*****</t>
  </si>
  <si>
    <t>Schroeder-Kurth, 1985</t>
  </si>
  <si>
    <t>Schroeder-Kurth, 1989</t>
  </si>
  <si>
    <t>Nippert, Schmidtke 1997</t>
  </si>
  <si>
    <t>Schmidtke 2006</t>
  </si>
  <si>
    <t>Schmidtke 2007</t>
  </si>
  <si>
    <t>BQS modifiziert</t>
  </si>
  <si>
    <t>WIDO-Anfrage Scharf</t>
  </si>
  <si>
    <t>WIDO-Anfrage Scharf und FDP (GKV)</t>
  </si>
  <si>
    <t xml:space="preserve">WIDO-Anfrage Scharf </t>
  </si>
  <si>
    <t>Blatt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</si>
</sst>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color indexed="8"/>
      <name val="Helvetica Neue"/>
    </font>
    <font>
      <sz val="12"/>
      <color indexed="8"/>
      <name val="Helvetica Neue"/>
    </font>
    <font>
      <sz val="14"/>
      <color indexed="8"/>
      <name val="Helvetica Neue"/>
    </font>
    <font>
      <u/>
      <sz val="12"/>
      <color indexed="11"/>
      <name val="Helvetica Neue"/>
    </font>
    <font>
      <sz val="13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5"/>
        <bgColor auto="1"/>
      </patternFill>
    </fill>
  </fills>
  <borders count="10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4"/>
      </bottom>
      <diagonal/>
    </border>
    <border>
      <left style="thin">
        <color indexed="13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4"/>
      </top>
      <bottom style="thin">
        <color indexed="13"/>
      </bottom>
      <diagonal/>
    </border>
    <border>
      <left style="thin">
        <color indexed="13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4"/>
      </right>
      <top style="thin">
        <color indexed="13"/>
      </top>
      <bottom style="thin">
        <color indexed="13"/>
      </bottom>
      <diagonal/>
    </border>
    <border>
      <left style="thin">
        <color indexed="14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49" fontId="5" fillId="4" borderId="1" xfId="0" applyNumberFormat="1" applyFont="1" applyFill="1" applyBorder="1" applyAlignment="1">
      <alignment vertical="top" wrapText="1"/>
    </xf>
    <xf numFmtId="0" fontId="5" fillId="5" borderId="2" xfId="0" applyNumberFormat="1" applyFont="1" applyFill="1" applyBorder="1" applyAlignment="1">
      <alignment vertical="top" wrapText="1"/>
    </xf>
    <xf numFmtId="0" fontId="5" fillId="5" borderId="3" xfId="0" applyNumberFormat="1" applyFont="1" applyFill="1" applyBorder="1" applyAlignment="1">
      <alignment vertical="top" wrapText="1"/>
    </xf>
    <xf numFmtId="49" fontId="0" fillId="0" borderId="4" xfId="0" applyNumberFormat="1" applyFont="1" applyBorder="1" applyAlignment="1">
      <alignment vertical="top" wrapText="1"/>
    </xf>
    <xf numFmtId="1" fontId="0" fillId="0" borderId="5" xfId="0" applyNumberFormat="1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49" fontId="0" fillId="0" borderId="5" xfId="0" applyNumberFormat="1" applyFont="1" applyBorder="1" applyAlignment="1">
      <alignment vertical="top" wrapText="1"/>
    </xf>
    <xf numFmtId="0" fontId="5" fillId="5" borderId="6" xfId="0" applyNumberFormat="1" applyFont="1" applyFill="1" applyBorder="1" applyAlignment="1">
      <alignment vertical="top" wrapText="1"/>
    </xf>
    <xf numFmtId="0" fontId="5" fillId="5" borderId="7" xfId="0" applyNumberFormat="1" applyFont="1" applyFill="1" applyBorder="1" applyAlignment="1">
      <alignment vertical="top" wrapText="1"/>
    </xf>
    <xf numFmtId="49" fontId="0" fillId="0" borderId="8" xfId="0" applyNumberFormat="1" applyFont="1" applyBorder="1" applyAlignment="1">
      <alignment vertical="top" wrapText="1"/>
    </xf>
    <xf numFmtId="1" fontId="0" fillId="0" borderId="9" xfId="0" applyNumberFormat="1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164" fontId="0" fillId="0" borderId="9" xfId="0" applyNumberFormat="1" applyFont="1" applyBorder="1" applyAlignment="1">
      <alignment vertical="top" wrapText="1"/>
    </xf>
    <xf numFmtId="0" fontId="5" fillId="5" borderId="7" xfId="0" applyFont="1" applyFill="1" applyBorder="1" applyAlignment="1">
      <alignment vertical="top" wrapText="1"/>
    </xf>
    <xf numFmtId="0" fontId="0" fillId="0" borderId="9" xfId="0" applyNumberFormat="1" applyFont="1" applyBorder="1" applyAlignment="1">
      <alignment vertical="top" wrapText="1"/>
    </xf>
    <xf numFmtId="49" fontId="0" fillId="0" borderId="9" xfId="0" applyNumberFormat="1" applyFont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4" borderId="1" xfId="0" applyFont="1" applyFill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5" borderId="6" xfId="0" applyFont="1" applyFill="1" applyBorder="1" applyAlignment="1">
      <alignment vertical="top" wrapText="1"/>
    </xf>
    <xf numFmtId="0" fontId="0" fillId="0" borderId="8" xfId="0" applyNumberFormat="1" applyFont="1" applyBorder="1" applyAlignment="1">
      <alignment vertical="top" wrapText="1"/>
    </xf>
    <xf numFmtId="0" fontId="0" fillId="0" borderId="8" xfId="0" applyFont="1" applyBorder="1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FFFFFFFF"/>
      <rgbColor rgb="FF878787"/>
      <rgbColor rgb="FF009EF9"/>
      <rgbColor rgb="FF10E6CE"/>
      <rgbColor rgb="FF5CD63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2739799999999997E-2"/>
          <c:y val="0.15379699999999999"/>
          <c:w val="0.89435399999999998"/>
          <c:h val="0.73522799999999999"/>
        </c:manualLayout>
      </c:layout>
      <c:lineChart>
        <c:grouping val="standard"/>
        <c:varyColors val="0"/>
        <c:ser>
          <c:idx val="0"/>
          <c:order val="0"/>
          <c:tx>
            <c:strRef>
              <c:f>'Blatt 1'!$F$1</c:f>
              <c:strCache>
                <c:ptCount val="1"/>
                <c:pt idx="0">
                  <c:v>AC (n)</c:v>
                </c:pt>
              </c:strCache>
            </c:strRef>
          </c:tx>
          <c:spPr>
            <a:ln w="47625" cap="flat">
              <a:solidFill>
                <a:srgbClr val="009EF9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 cap="flat">
                <a:solidFill>
                  <a:srgbClr val="009EF9"/>
                </a:solidFill>
                <a:prstDash val="solid"/>
                <a:round/>
              </a:ln>
              <a:effectLst/>
            </c:spPr>
          </c:marker>
          <c:cat>
            <c:numRef>
              <c:f>'Blatt 1'!$A$2:$D$52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'Blatt 1'!$F$2:$F$52</c:f>
              <c:numCache>
                <c:formatCode>0</c:formatCode>
                <c:ptCount val="51"/>
                <c:pt idx="0">
                  <c:v>6</c:v>
                </c:pt>
                <c:pt idx="1">
                  <c:v>16</c:v>
                </c:pt>
                <c:pt idx="2">
                  <c:v>49</c:v>
                </c:pt>
                <c:pt idx="3">
                  <c:v>112</c:v>
                </c:pt>
                <c:pt idx="4">
                  <c:v>308</c:v>
                </c:pt>
                <c:pt idx="5">
                  <c:v>893</c:v>
                </c:pt>
                <c:pt idx="6">
                  <c:v>1798</c:v>
                </c:pt>
                <c:pt idx="7" formatCode="General">
                  <c:v>2956</c:v>
                </c:pt>
                <c:pt idx="8" formatCode="General">
                  <c:v>3924</c:v>
                </c:pt>
                <c:pt idx="9" formatCode="General">
                  <c:v>3424</c:v>
                </c:pt>
                <c:pt idx="10">
                  <c:v>6500</c:v>
                </c:pt>
                <c:pt idx="11">
                  <c:v>10000</c:v>
                </c:pt>
                <c:pt idx="12" formatCode="General">
                  <c:v>15839</c:v>
                </c:pt>
                <c:pt idx="13" formatCode="General">
                  <c:v>19197</c:v>
                </c:pt>
                <c:pt idx="14">
                  <c:v>22506</c:v>
                </c:pt>
                <c:pt idx="15">
                  <c:v>26130</c:v>
                </c:pt>
                <c:pt idx="16">
                  <c:v>30583</c:v>
                </c:pt>
                <c:pt idx="17">
                  <c:v>33535</c:v>
                </c:pt>
                <c:pt idx="18">
                  <c:v>41460</c:v>
                </c:pt>
                <c:pt idx="19" formatCode="General">
                  <c:v>40361</c:v>
                </c:pt>
                <c:pt idx="20" formatCode="General">
                  <c:v>40361</c:v>
                </c:pt>
                <c:pt idx="21">
                  <c:v>38445</c:v>
                </c:pt>
                <c:pt idx="22">
                  <c:v>44933</c:v>
                </c:pt>
                <c:pt idx="23">
                  <c:v>52294</c:v>
                </c:pt>
                <c:pt idx="24">
                  <c:v>54199</c:v>
                </c:pt>
                <c:pt idx="25">
                  <c:v>57494</c:v>
                </c:pt>
                <c:pt idx="26" formatCode="General">
                  <c:v>63957</c:v>
                </c:pt>
                <c:pt idx="27" formatCode="General">
                  <c:v>69908</c:v>
                </c:pt>
                <c:pt idx="28" formatCode="General">
                  <c:v>70955</c:v>
                </c:pt>
                <c:pt idx="29" formatCode="General">
                  <c:v>71009</c:v>
                </c:pt>
                <c:pt idx="30" formatCode="General">
                  <c:v>72260</c:v>
                </c:pt>
                <c:pt idx="31" formatCode="General">
                  <c:v>70530</c:v>
                </c:pt>
                <c:pt idx="32" formatCode="General">
                  <c:v>71516</c:v>
                </c:pt>
                <c:pt idx="33" formatCode="General">
                  <c:v>63754</c:v>
                </c:pt>
                <c:pt idx="34" formatCode="General">
                  <c:v>58905</c:v>
                </c:pt>
                <c:pt idx="35">
                  <c:v>50409</c:v>
                </c:pt>
                <c:pt idx="36">
                  <c:v>45139</c:v>
                </c:pt>
                <c:pt idx="37">
                  <c:v>41545</c:v>
                </c:pt>
                <c:pt idx="38">
                  <c:v>37724</c:v>
                </c:pt>
                <c:pt idx="39" formatCode="General">
                  <c:v>30691</c:v>
                </c:pt>
                <c:pt idx="40" formatCode="General">
                  <c:v>26691</c:v>
                </c:pt>
                <c:pt idx="41" formatCode="General">
                  <c:v>24041</c:v>
                </c:pt>
                <c:pt idx="42" formatCode="General">
                  <c:v>20639</c:v>
                </c:pt>
                <c:pt idx="43" formatCode="General">
                  <c:v>17809</c:v>
                </c:pt>
                <c:pt idx="44" formatCode="General">
                  <c:v>14516</c:v>
                </c:pt>
                <c:pt idx="45" formatCode="General">
                  <c:v>12330</c:v>
                </c:pt>
                <c:pt idx="46" formatCode="General">
                  <c:v>10931</c:v>
                </c:pt>
                <c:pt idx="47" formatCode="General">
                  <c:v>9265</c:v>
                </c:pt>
                <c:pt idx="48" formatCode="General">
                  <c:v>8538</c:v>
                </c:pt>
                <c:pt idx="49" formatCode="General">
                  <c:v>7163</c:v>
                </c:pt>
                <c:pt idx="50" formatCode="General">
                  <c:v>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4E-4737-B5DB-1E0E4898B427}"/>
            </c:ext>
          </c:extLst>
        </c:ser>
        <c:ser>
          <c:idx val="1"/>
          <c:order val="1"/>
          <c:tx>
            <c:strRef>
              <c:f>'Blatt 1'!$G$1</c:f>
              <c:strCache>
                <c:ptCount val="1"/>
                <c:pt idx="0">
                  <c:v>CVS (n)</c:v>
                </c:pt>
              </c:strCache>
            </c:strRef>
          </c:tx>
          <c:spPr>
            <a:ln w="47625" cap="flat">
              <a:solidFill>
                <a:srgbClr val="10E7CE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9525" cap="flat">
                <a:solidFill>
                  <a:srgbClr val="10E7CE"/>
                </a:solidFill>
                <a:prstDash val="solid"/>
                <a:round/>
              </a:ln>
              <a:effectLst/>
            </c:spPr>
          </c:marker>
          <c:cat>
            <c:numRef>
              <c:f>'Blatt 1'!$A$2:$D$52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'Blatt 1'!$G$2:$G$52</c:f>
              <c:numCache>
                <c:formatCode>General</c:formatCode>
                <c:ptCount val="51"/>
                <c:pt idx="14">
                  <c:v>0</c:v>
                </c:pt>
                <c:pt idx="15" formatCode="0">
                  <c:v>924</c:v>
                </c:pt>
                <c:pt idx="16" formatCode="0">
                  <c:v>2092</c:v>
                </c:pt>
                <c:pt idx="17" formatCode="0">
                  <c:v>3301</c:v>
                </c:pt>
                <c:pt idx="18" formatCode="0">
                  <c:v>5117</c:v>
                </c:pt>
                <c:pt idx="19">
                  <c:v>4300</c:v>
                </c:pt>
                <c:pt idx="20">
                  <c:v>4300</c:v>
                </c:pt>
                <c:pt idx="21">
                  <c:v>4300</c:v>
                </c:pt>
                <c:pt idx="22">
                  <c:v>4300</c:v>
                </c:pt>
                <c:pt idx="23">
                  <c:v>4300</c:v>
                </c:pt>
                <c:pt idx="24">
                  <c:v>4300</c:v>
                </c:pt>
                <c:pt idx="25">
                  <c:v>4300</c:v>
                </c:pt>
                <c:pt idx="26">
                  <c:v>4300</c:v>
                </c:pt>
                <c:pt idx="27">
                  <c:v>4300</c:v>
                </c:pt>
                <c:pt idx="28">
                  <c:v>4300</c:v>
                </c:pt>
                <c:pt idx="29">
                  <c:v>4300</c:v>
                </c:pt>
                <c:pt idx="30">
                  <c:v>4300</c:v>
                </c:pt>
                <c:pt idx="31">
                  <c:v>4300</c:v>
                </c:pt>
                <c:pt idx="32">
                  <c:v>4300</c:v>
                </c:pt>
                <c:pt idx="33">
                  <c:v>4300</c:v>
                </c:pt>
                <c:pt idx="34">
                  <c:v>4300</c:v>
                </c:pt>
                <c:pt idx="35">
                  <c:v>5300</c:v>
                </c:pt>
                <c:pt idx="36" formatCode="0">
                  <c:v>5575</c:v>
                </c:pt>
                <c:pt idx="37" formatCode="0">
                  <c:v>5205</c:v>
                </c:pt>
                <c:pt idx="38" formatCode="0">
                  <c:v>5101</c:v>
                </c:pt>
                <c:pt idx="39">
                  <c:v>4825</c:v>
                </c:pt>
                <c:pt idx="40">
                  <c:v>4746</c:v>
                </c:pt>
                <c:pt idx="41">
                  <c:v>5030</c:v>
                </c:pt>
                <c:pt idx="42">
                  <c:v>4774</c:v>
                </c:pt>
                <c:pt idx="43">
                  <c:v>4611</c:v>
                </c:pt>
                <c:pt idx="44">
                  <c:v>4389</c:v>
                </c:pt>
                <c:pt idx="45">
                  <c:v>4101</c:v>
                </c:pt>
                <c:pt idx="46">
                  <c:v>4244</c:v>
                </c:pt>
                <c:pt idx="47">
                  <c:v>4112</c:v>
                </c:pt>
                <c:pt idx="48">
                  <c:v>4261</c:v>
                </c:pt>
                <c:pt idx="49">
                  <c:v>4084</c:v>
                </c:pt>
                <c:pt idx="50">
                  <c:v>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4E-4737-B5DB-1E0E4898B427}"/>
            </c:ext>
          </c:extLst>
        </c:ser>
        <c:ser>
          <c:idx val="2"/>
          <c:order val="2"/>
          <c:tx>
            <c:strRef>
              <c:f>'Blatt 1'!$J$1</c:f>
              <c:strCache>
                <c:ptCount val="1"/>
                <c:pt idx="0">
                  <c:v>Sum</c:v>
                </c:pt>
              </c:strCache>
            </c:strRef>
          </c:tx>
          <c:spPr>
            <a:ln w="47625" cap="flat">
              <a:solidFill>
                <a:srgbClr val="5DD731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3"/>
              </a:solidFill>
              <a:ln w="9525" cap="flat">
                <a:solidFill>
                  <a:srgbClr val="5DD731"/>
                </a:solidFill>
                <a:prstDash val="solid"/>
                <a:round/>
              </a:ln>
              <a:effectLst/>
            </c:spPr>
          </c:marker>
          <c:cat>
            <c:numRef>
              <c:f>'Blatt 1'!$A$2:$D$52</c:f>
              <c:numCache>
                <c:formatCode>General</c:formatCode>
                <c:ptCount val="5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</c:numCache>
            </c:numRef>
          </c:cat>
          <c:val>
            <c:numRef>
              <c:f>'Blatt 1'!$J$2:$J$52</c:f>
              <c:numCache>
                <c:formatCode>0</c:formatCode>
                <c:ptCount val="51"/>
                <c:pt idx="0">
                  <c:v>6</c:v>
                </c:pt>
                <c:pt idx="1">
                  <c:v>16</c:v>
                </c:pt>
                <c:pt idx="2">
                  <c:v>49</c:v>
                </c:pt>
                <c:pt idx="3">
                  <c:v>112</c:v>
                </c:pt>
                <c:pt idx="4">
                  <c:v>308</c:v>
                </c:pt>
                <c:pt idx="5">
                  <c:v>893</c:v>
                </c:pt>
                <c:pt idx="6">
                  <c:v>1798</c:v>
                </c:pt>
                <c:pt idx="7" formatCode="General">
                  <c:v>2956</c:v>
                </c:pt>
                <c:pt idx="8" formatCode="General">
                  <c:v>3924</c:v>
                </c:pt>
                <c:pt idx="9" formatCode="General">
                  <c:v>3424</c:v>
                </c:pt>
                <c:pt idx="10">
                  <c:v>6500</c:v>
                </c:pt>
                <c:pt idx="11">
                  <c:v>10000</c:v>
                </c:pt>
                <c:pt idx="12" formatCode="General">
                  <c:v>15839</c:v>
                </c:pt>
                <c:pt idx="13" formatCode="General">
                  <c:v>19197</c:v>
                </c:pt>
                <c:pt idx="14">
                  <c:v>22506</c:v>
                </c:pt>
                <c:pt idx="15">
                  <c:v>27054</c:v>
                </c:pt>
                <c:pt idx="16">
                  <c:v>32675</c:v>
                </c:pt>
                <c:pt idx="17">
                  <c:v>36836</c:v>
                </c:pt>
                <c:pt idx="18">
                  <c:v>46577</c:v>
                </c:pt>
                <c:pt idx="19" formatCode="General">
                  <c:v>44661</c:v>
                </c:pt>
                <c:pt idx="20" formatCode="General">
                  <c:v>44661</c:v>
                </c:pt>
                <c:pt idx="21">
                  <c:v>42745</c:v>
                </c:pt>
                <c:pt idx="22">
                  <c:v>49233</c:v>
                </c:pt>
                <c:pt idx="23">
                  <c:v>56594</c:v>
                </c:pt>
                <c:pt idx="24">
                  <c:v>58499</c:v>
                </c:pt>
                <c:pt idx="25">
                  <c:v>61794</c:v>
                </c:pt>
                <c:pt idx="26" formatCode="General">
                  <c:v>68257</c:v>
                </c:pt>
                <c:pt idx="27" formatCode="General">
                  <c:v>74208</c:v>
                </c:pt>
                <c:pt idx="28" formatCode="General">
                  <c:v>75255</c:v>
                </c:pt>
                <c:pt idx="29" formatCode="General">
                  <c:v>75309</c:v>
                </c:pt>
                <c:pt idx="30" formatCode="General">
                  <c:v>76560</c:v>
                </c:pt>
                <c:pt idx="31" formatCode="General">
                  <c:v>74830</c:v>
                </c:pt>
                <c:pt idx="32" formatCode="General">
                  <c:v>75816</c:v>
                </c:pt>
                <c:pt idx="33" formatCode="General">
                  <c:v>68054</c:v>
                </c:pt>
                <c:pt idx="34" formatCode="General">
                  <c:v>63205</c:v>
                </c:pt>
                <c:pt idx="35">
                  <c:v>55709</c:v>
                </c:pt>
                <c:pt idx="36">
                  <c:v>50714</c:v>
                </c:pt>
                <c:pt idx="37">
                  <c:v>46750</c:v>
                </c:pt>
                <c:pt idx="38">
                  <c:v>42825</c:v>
                </c:pt>
                <c:pt idx="39" formatCode="General">
                  <c:v>35516</c:v>
                </c:pt>
                <c:pt idx="40" formatCode="General">
                  <c:v>31437</c:v>
                </c:pt>
                <c:pt idx="41" formatCode="General">
                  <c:v>29071</c:v>
                </c:pt>
                <c:pt idx="42" formatCode="General">
                  <c:v>25413</c:v>
                </c:pt>
                <c:pt idx="43" formatCode="General">
                  <c:v>22420</c:v>
                </c:pt>
                <c:pt idx="44" formatCode="General">
                  <c:v>18905</c:v>
                </c:pt>
                <c:pt idx="45" formatCode="General">
                  <c:v>16431</c:v>
                </c:pt>
                <c:pt idx="46" formatCode="General">
                  <c:v>15175</c:v>
                </c:pt>
                <c:pt idx="47" formatCode="General">
                  <c:v>13377</c:v>
                </c:pt>
                <c:pt idx="48" formatCode="General">
                  <c:v>12799</c:v>
                </c:pt>
                <c:pt idx="49" formatCode="General">
                  <c:v>11247</c:v>
                </c:pt>
                <c:pt idx="50" formatCode="General">
                  <c:v>11466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4E-4737-B5DB-1E0E4898B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-16200000"/>
          <a:lstStyle/>
          <a:p>
            <a:pPr>
              <a:defRPr sz="14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de-DE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0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sz="14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de-DE"/>
          </a:p>
        </c:txPr>
        <c:crossAx val="2094734552"/>
        <c:crosses val="autoZero"/>
        <c:crossBetween val="midCat"/>
        <c:majorUnit val="10000"/>
        <c:minorUnit val="500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7.8469899999999995E-2"/>
          <c:y val="0"/>
          <c:w val="0.90606500000000001"/>
          <c:h val="7.6265700000000006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800" b="0" i="0" u="none" strike="noStrike">
              <a:solidFill>
                <a:srgbClr val="000000"/>
              </a:solidFill>
              <a:latin typeface="Helvetica Neue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2815499999999999"/>
          <c:y val="0.21496000000000001"/>
          <c:w val="0.700658"/>
          <c:h val="0.66260300000000005"/>
        </c:manualLayout>
      </c:layout>
      <c:lineChart>
        <c:grouping val="standard"/>
        <c:varyColors val="0"/>
        <c:ser>
          <c:idx val="0"/>
          <c:order val="0"/>
          <c:tx>
            <c:strRef>
              <c:f>'Blatt 1'!$L$1</c:f>
              <c:strCache>
                <c:ptCount val="1"/>
                <c:pt idx="0">
                  <c:v>Differenz der Punktionsfrequenz zum Vorjahr in %</c:v>
                </c:pt>
              </c:strCache>
            </c:strRef>
          </c:tx>
          <c:spPr>
            <a:ln w="47625" cap="flat">
              <a:solidFill>
                <a:srgbClr val="009EF9"/>
              </a:solidFill>
              <a:prstDash val="solid"/>
              <a:round/>
            </a:ln>
            <a:effectLst/>
          </c:spPr>
          <c:marker>
            <c:symbol val="circle"/>
            <c:size val="6"/>
            <c:spPr>
              <a:solidFill>
                <a:schemeClr val="accent1"/>
              </a:solidFill>
              <a:ln w="9525" cap="flat">
                <a:solidFill>
                  <a:srgbClr val="009EF9"/>
                </a:solidFill>
                <a:prstDash val="solid"/>
                <a:round/>
              </a:ln>
              <a:effectLst/>
            </c:spPr>
          </c:marker>
          <c:cat>
            <c:numRef>
              <c:f>'Blatt 1'!$A$24:$D$52</c:f>
              <c:numCache>
                <c:formatCode>General</c:formatCode>
                <c:ptCount val="2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  <c:pt idx="27">
                  <c:v>2019</c:v>
                </c:pt>
                <c:pt idx="28">
                  <c:v>2020</c:v>
                </c:pt>
              </c:numCache>
            </c:numRef>
          </c:cat>
          <c:val>
            <c:numRef>
              <c:f>'Blatt 1'!$L$24:$L$52</c:f>
              <c:numCache>
                <c:formatCode>0.0</c:formatCode>
                <c:ptCount val="29"/>
                <c:pt idx="0">
                  <c:v>15.17838343665926</c:v>
                </c:pt>
                <c:pt idx="1">
                  <c:v>14.951353766782443</c:v>
                </c:pt>
                <c:pt idx="2">
                  <c:v>3.3660812100222639</c:v>
                </c:pt>
                <c:pt idx="3">
                  <c:v>5.6325749158105269</c:v>
                </c:pt>
                <c:pt idx="4">
                  <c:v>10.458944234068031</c:v>
                </c:pt>
                <c:pt idx="5">
                  <c:v>8.7185197122639426</c:v>
                </c:pt>
                <c:pt idx="6">
                  <c:v>1.4108990944372575</c:v>
                </c:pt>
                <c:pt idx="7">
                  <c:v>7.1756029499701016E-2</c:v>
                </c:pt>
                <c:pt idx="8">
                  <c:v>1.6611560371270366</c:v>
                </c:pt>
                <c:pt idx="9">
                  <c:v>-2.2596656217345874</c:v>
                </c:pt>
                <c:pt idx="10">
                  <c:v>1.3176533475878658</c:v>
                </c:pt>
                <c:pt idx="11">
                  <c:v>-10.237944497203756</c:v>
                </c:pt>
                <c:pt idx="12">
                  <c:v>-7.1252240867546366</c:v>
                </c:pt>
                <c:pt idx="13">
                  <c:v>-11.859821216675897</c:v>
                </c:pt>
                <c:pt idx="14">
                  <c:v>-8.9662352582168054</c:v>
                </c:pt>
                <c:pt idx="15">
                  <c:v>-7.8163820641243049</c:v>
                </c:pt>
                <c:pt idx="16">
                  <c:v>-8.3957219251336888</c:v>
                </c:pt>
                <c:pt idx="17">
                  <c:v>-17.06713368359603</c:v>
                </c:pt>
                <c:pt idx="18">
                  <c:v>-11.484964523031874</c:v>
                </c:pt>
                <c:pt idx="19">
                  <c:v>-7.5261634379870852</c:v>
                </c:pt>
                <c:pt idx="20">
                  <c:v>-12.58298648137319</c:v>
                </c:pt>
                <c:pt idx="21">
                  <c:v>-11.777436744973045</c:v>
                </c:pt>
                <c:pt idx="22">
                  <c:v>-15.677966101694915</c:v>
                </c:pt>
                <c:pt idx="23">
                  <c:v>-13.086485056863264</c:v>
                </c:pt>
                <c:pt idx="24">
                  <c:v>-7.6440873957762765</c:v>
                </c:pt>
                <c:pt idx="25">
                  <c:v>-11.848434925864909</c:v>
                </c:pt>
                <c:pt idx="26">
                  <c:v>-4.3208492188084024</c:v>
                </c:pt>
                <c:pt idx="27">
                  <c:v>-12.125947339635909</c:v>
                </c:pt>
                <c:pt idx="28">
                  <c:v>1.9471859162443317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A-454B-A218-921F0FA1C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sz="18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de-DE"/>
          </a:p>
        </c:txPr>
        <c:crossAx val="2094734553"/>
        <c:crosses val="autoZero"/>
        <c:auto val="1"/>
        <c:lblAlgn val="ctr"/>
        <c:lblOffset val="100"/>
        <c:noMultiLvlLbl val="1"/>
      </c:catAx>
      <c:valAx>
        <c:axId val="2094734553"/>
        <c:scaling>
          <c:orientation val="minMax"/>
          <c:max val="20"/>
          <c:min val="-20"/>
        </c:scaling>
        <c:delete val="0"/>
        <c:axPos val="l"/>
        <c:majorGridlines>
          <c:spPr>
            <a:ln w="12700" cap="flat">
              <a:solidFill>
                <a:srgbClr val="888888"/>
              </a:solidFill>
              <a:prstDash val="solid"/>
              <a:round/>
            </a:ln>
          </c:spPr>
        </c:majorGridlines>
        <c:numFmt formatCode="0.0" sourceLinked="1"/>
        <c:majorTickMark val="out"/>
        <c:minorTickMark val="none"/>
        <c:tickLblPos val="nextTo"/>
        <c:spPr>
          <a:ln w="12700" cap="flat">
            <a:solidFill>
              <a:srgbClr val="888888"/>
            </a:solidFill>
            <a:prstDash val="solid"/>
            <a:round/>
          </a:ln>
        </c:spPr>
        <c:txPr>
          <a:bodyPr rot="0"/>
          <a:lstStyle/>
          <a:p>
            <a:pPr>
              <a:defRPr sz="1800" b="0" i="0" u="none" strike="noStrike">
                <a:solidFill>
                  <a:srgbClr val="000000"/>
                </a:solidFill>
                <a:latin typeface="Helvetica Neue"/>
              </a:defRPr>
            </a:pPr>
            <a:endParaRPr lang="de-DE"/>
          </a:p>
        </c:txPr>
        <c:crossAx val="2094734552"/>
        <c:crosses val="min"/>
        <c:crossBetween val="midCat"/>
        <c:majorUnit val="20"/>
        <c:minorUnit val="1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6.6678299999999996E-2"/>
          <c:y val="0"/>
          <c:w val="0.93332199999999998"/>
          <c:h val="9.6653299999999998E-2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sz="1800" b="0" i="0" u="none" strike="noStrike">
              <a:solidFill>
                <a:srgbClr val="000000"/>
              </a:solidFill>
              <a:latin typeface="Helvetica Neue"/>
            </a:defRPr>
          </a:pPr>
          <a:endParaRPr lang="de-DE"/>
        </a:p>
      </c:txPr>
    </c:legend>
    <c:plotVisOnly val="1"/>
    <c:dispBlanksAs val="gap"/>
    <c:showDLblsOverMax val="1"/>
  </c:chart>
  <c:spPr>
    <a:solidFill>
      <a:srgbClr val="FFFFFF"/>
    </a:solidFill>
    <a:ln w="12700" cap="flat">
      <a:solidFill>
        <a:srgbClr val="888888"/>
      </a:solidFill>
      <a:prstDash val="solid"/>
      <a:round/>
    </a:ln>
    <a:effectLst/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552594</xdr:colOff>
      <xdr:row>0</xdr:row>
      <xdr:rowOff>0</xdr:rowOff>
    </xdr:from>
    <xdr:to>
      <xdr:col>18</xdr:col>
      <xdr:colOff>764026</xdr:colOff>
      <xdr:row>28</xdr:row>
      <xdr:rowOff>19125</xdr:rowOff>
    </xdr:to>
    <xdr:graphicFrame macro="">
      <xdr:nvGraphicFramePr>
        <xdr:cNvPr id="51" name="Chart 5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483506</xdr:colOff>
      <xdr:row>31</xdr:row>
      <xdr:rowOff>118820</xdr:rowOff>
    </xdr:from>
    <xdr:to>
      <xdr:col>17</xdr:col>
      <xdr:colOff>356582</xdr:colOff>
      <xdr:row>53</xdr:row>
      <xdr:rowOff>5155</xdr:rowOff>
    </xdr:to>
    <xdr:graphicFrame macro="">
      <xdr:nvGraphicFramePr>
        <xdr:cNvPr id="52" name="Chart 5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265219</xdr:colOff>
      <xdr:row>2</xdr:row>
      <xdr:rowOff>143267</xdr:rowOff>
    </xdr:from>
    <xdr:to>
      <xdr:col>15</xdr:col>
      <xdr:colOff>265219</xdr:colOff>
      <xdr:row>25</xdr:row>
      <xdr:rowOff>21055</xdr:rowOff>
    </xdr:to>
    <xdr:sp macro="" textlink="">
      <xdr:nvSpPr>
        <xdr:cNvPr id="53" name="Shape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 flipV="1">
          <a:off x="10869719" y="810017"/>
          <a:ext cx="1" cy="3981794"/>
        </a:xfrm>
        <a:prstGeom prst="line">
          <a:avLst/>
        </a:prstGeom>
        <a:noFill/>
        <a:ln w="25400" cap="flat">
          <a:solidFill>
            <a:srgbClr val="FF2600">
              <a:alpha val="60497"/>
            </a:srgbClr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16</xdr:col>
      <xdr:colOff>470882</xdr:colOff>
      <xdr:row>2</xdr:row>
      <xdr:rowOff>152780</xdr:rowOff>
    </xdr:from>
    <xdr:to>
      <xdr:col>16</xdr:col>
      <xdr:colOff>470882</xdr:colOff>
      <xdr:row>25</xdr:row>
      <xdr:rowOff>30567</xdr:rowOff>
    </xdr:to>
    <xdr:sp macro="" textlink="">
      <xdr:nvSpPr>
        <xdr:cNvPr id="54" name="Shape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flipV="1">
          <a:off x="12319982" y="819530"/>
          <a:ext cx="1" cy="3981793"/>
        </a:xfrm>
        <a:prstGeom prst="line">
          <a:avLst/>
        </a:prstGeom>
        <a:noFill/>
        <a:ln w="25400" cap="flat">
          <a:solidFill>
            <a:srgbClr val="FF2600">
              <a:alpha val="60181"/>
            </a:srgbClr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17</xdr:col>
      <xdr:colOff>877282</xdr:colOff>
      <xdr:row>2</xdr:row>
      <xdr:rowOff>127463</xdr:rowOff>
    </xdr:from>
    <xdr:to>
      <xdr:col>17</xdr:col>
      <xdr:colOff>877282</xdr:colOff>
      <xdr:row>25</xdr:row>
      <xdr:rowOff>5250</xdr:rowOff>
    </xdr:to>
    <xdr:sp macro="" textlink="">
      <xdr:nvSpPr>
        <xdr:cNvPr id="55" name="Shape 5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flipV="1">
          <a:off x="13970982" y="794213"/>
          <a:ext cx="1" cy="3981793"/>
        </a:xfrm>
        <a:prstGeom prst="line">
          <a:avLst/>
        </a:prstGeom>
        <a:noFill/>
        <a:ln w="25400" cap="flat">
          <a:solidFill>
            <a:srgbClr val="FF2600">
              <a:alpha val="60065"/>
            </a:srgbClr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14</xdr:col>
      <xdr:colOff>1239576</xdr:colOff>
      <xdr:row>0</xdr:row>
      <xdr:rowOff>366865</xdr:rowOff>
    </xdr:from>
    <xdr:to>
      <xdr:col>15</xdr:col>
      <xdr:colOff>560862</xdr:colOff>
      <xdr:row>3</xdr:row>
      <xdr:rowOff>13751</xdr:rowOff>
    </xdr:to>
    <xdr:sp macro="" textlink="">
      <xdr:nvSpPr>
        <xdr:cNvPr id="56" name="Shape 56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10599476" y="366865"/>
          <a:ext cx="565887" cy="492072"/>
        </a:xfrm>
        <a:prstGeom prst="rect">
          <a:avLst/>
        </a:prstGeom>
        <a:noFill/>
        <a:ln w="25400" cap="flat">
          <a:solidFill>
            <a:srgbClr val="FF2600">
              <a:alpha val="74867"/>
            </a:srgbClr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Triple-</a:t>
          </a:r>
          <a:b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Test</a:t>
          </a:r>
        </a:p>
      </xdr:txBody>
    </xdr:sp>
    <xdr:clientData/>
  </xdr:twoCellAnchor>
  <xdr:twoCellAnchor>
    <xdr:from>
      <xdr:col>16</xdr:col>
      <xdr:colOff>187938</xdr:colOff>
      <xdr:row>0</xdr:row>
      <xdr:rowOff>346850</xdr:rowOff>
    </xdr:from>
    <xdr:to>
      <xdr:col>16</xdr:col>
      <xdr:colOff>639970</xdr:colOff>
      <xdr:row>2</xdr:row>
      <xdr:rowOff>172171</xdr:rowOff>
    </xdr:to>
    <xdr:sp macro="" textlink="">
      <xdr:nvSpPr>
        <xdr:cNvPr id="57" name="Shape 57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12037038" y="346850"/>
          <a:ext cx="452033" cy="492072"/>
        </a:xfrm>
        <a:prstGeom prst="rect">
          <a:avLst/>
        </a:prstGeom>
        <a:noFill/>
        <a:ln w="25400" cap="flat">
          <a:solidFill>
            <a:srgbClr val="FF2600">
              <a:alpha val="74876"/>
            </a:srgbClr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NT -</a:t>
          </a:r>
          <a:b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</a:b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Test</a:t>
          </a:r>
        </a:p>
      </xdr:txBody>
    </xdr:sp>
    <xdr:clientData/>
  </xdr:twoCellAnchor>
  <xdr:twoCellAnchor>
    <xdr:from>
      <xdr:col>17</xdr:col>
      <xdr:colOff>621802</xdr:colOff>
      <xdr:row>1</xdr:row>
      <xdr:rowOff>24988</xdr:rowOff>
    </xdr:from>
    <xdr:to>
      <xdr:col>17</xdr:col>
      <xdr:colOff>1107361</xdr:colOff>
      <xdr:row>2</xdr:row>
      <xdr:rowOff>160824</xdr:rowOff>
    </xdr:to>
    <xdr:sp macro="" textlink="">
      <xdr:nvSpPr>
        <xdr:cNvPr id="58" name="Shape 58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13715502" y="510763"/>
          <a:ext cx="485560" cy="316812"/>
        </a:xfrm>
        <a:prstGeom prst="rect">
          <a:avLst/>
        </a:prstGeom>
        <a:noFill/>
        <a:ln w="25400" cap="flat">
          <a:solidFill>
            <a:srgbClr val="FF2600">
              <a:alpha val="74620"/>
            </a:srgbClr>
          </a:solidFill>
          <a:prstDash val="solid"/>
          <a:round/>
        </a:ln>
        <a:effectLst/>
        <a:extLst>
          <a:ext uri="{C572A759-6A51-4108-AA02-DFA0A04FC94B}">
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9144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NIPT</a:t>
          </a:r>
        </a:p>
      </xdr:txBody>
    </xdr:sp>
    <xdr:clientData/>
  </xdr:twoCellAnchor>
  <xdr:twoCellAnchor>
    <xdr:from>
      <xdr:col>13</xdr:col>
      <xdr:colOff>20146</xdr:colOff>
      <xdr:row>43</xdr:row>
      <xdr:rowOff>69969</xdr:rowOff>
    </xdr:from>
    <xdr:to>
      <xdr:col>16</xdr:col>
      <xdr:colOff>633620</xdr:colOff>
      <xdr:row>43</xdr:row>
      <xdr:rowOff>69969</xdr:rowOff>
    </xdr:to>
    <xdr:sp macro="" textlink="">
      <xdr:nvSpPr>
        <xdr:cNvPr id="59" name="Shape 59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 flipH="1">
          <a:off x="8135446" y="8052554"/>
          <a:ext cx="4347275" cy="1"/>
        </a:xfrm>
        <a:prstGeom prst="line">
          <a:avLst/>
        </a:prstGeom>
        <a:noFill/>
        <a:ln w="25400" cap="flat">
          <a:solidFill>
            <a:srgbClr val="FF2600">
              <a:alpha val="75341"/>
            </a:srgbClr>
          </a:solidFill>
          <a:prstDash val="solid"/>
          <a:round/>
        </a:ln>
        <a:effectLst/>
      </xdr:spPr>
      <xdr:txBody>
        <a:bodyPr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D12"/>
  <sheetViews>
    <sheetView showGridLines="0" tabSelected="1" workbookViewId="0"/>
  </sheetViews>
  <sheetFormatPr baseColWidth="10" defaultColWidth="10" defaultRowHeight="12.95" customHeight="1"/>
  <cols>
    <col min="1" max="1" width="2" customWidth="1"/>
    <col min="2" max="4" width="33.5703125" customWidth="1"/>
  </cols>
  <sheetData>
    <row r="3" spans="2:4" ht="50.1" customHeight="1">
      <c r="B3" s="29" t="s">
        <v>0</v>
      </c>
      <c r="C3" s="30"/>
      <c r="D3" s="30"/>
    </row>
    <row r="7" spans="2:4" ht="36">
      <c r="B7" s="1" t="s">
        <v>1</v>
      </c>
      <c r="C7" s="1" t="s">
        <v>2</v>
      </c>
      <c r="D7" s="1" t="s">
        <v>3</v>
      </c>
    </row>
    <row r="9" spans="2:4" ht="15">
      <c r="B9" s="2" t="s">
        <v>4</v>
      </c>
      <c r="C9" s="2"/>
      <c r="D9" s="2"/>
    </row>
    <row r="10" spans="2:4" ht="15">
      <c r="B10" s="3"/>
      <c r="C10" s="3" t="s">
        <v>5</v>
      </c>
      <c r="D10" s="4" t="s">
        <v>4</v>
      </c>
    </row>
    <row r="11" spans="2:4" ht="15">
      <c r="B11" s="2" t="s">
        <v>30</v>
      </c>
      <c r="C11" s="2"/>
      <c r="D11" s="2"/>
    </row>
    <row r="12" spans="2:4" ht="15">
      <c r="B12" s="3"/>
      <c r="C12" s="3" t="s">
        <v>5</v>
      </c>
      <c r="D12" s="4" t="s">
        <v>30</v>
      </c>
    </row>
  </sheetData>
  <mergeCells count="1">
    <mergeCell ref="B3:D3"/>
  </mergeCells>
  <hyperlinks>
    <hyperlink ref="D10" location="'Blatt 1'!R1C1" display="Blatt 1" xr:uid="{00000000-0004-0000-0000-000000000000}"/>
    <hyperlink ref="D12" location="'Blatt 2'!R2C1" display="Blatt 2" xr:uid="{00000000-0004-0000-0000-000001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52"/>
  <sheetViews>
    <sheetView showGridLines="0" workbookViewId="0">
      <pane xSplit="4" ySplit="1" topLeftCell="E2" activePane="bottomRight" state="frozen"/>
      <selection pane="topRight"/>
      <selection pane="bottomLeft"/>
      <selection pane="bottomRight" activeCell="E2" sqref="E2"/>
    </sheetView>
  </sheetViews>
  <sheetFormatPr baseColWidth="10" defaultColWidth="16.28515625" defaultRowHeight="13.9" customHeight="1"/>
  <cols>
    <col min="1" max="1" width="8.85546875" style="5" customWidth="1"/>
    <col min="2" max="4" width="16.28515625" style="5" hidden="1" customWidth="1"/>
    <col min="5" max="5" width="34" style="5" customWidth="1"/>
    <col min="6" max="6" width="5.7109375" style="5" customWidth="1"/>
    <col min="7" max="7" width="6.7109375" style="5" customWidth="1"/>
    <col min="8" max="9" width="16.28515625" style="5" hidden="1" customWidth="1"/>
    <col min="10" max="11" width="6.85546875" style="5" customWidth="1"/>
    <col min="12" max="12" width="21.28515625" style="5" customWidth="1"/>
    <col min="13" max="13" width="16.28515625" style="5" customWidth="1"/>
    <col min="14" max="16384" width="16.28515625" style="5"/>
  </cols>
  <sheetData>
    <row r="1" spans="1:12" ht="38.25" customHeight="1">
      <c r="A1" s="6" t="s">
        <v>6</v>
      </c>
      <c r="B1" s="6" t="s">
        <v>7</v>
      </c>
      <c r="C1" s="6" t="s">
        <v>8</v>
      </c>
      <c r="D1" s="6" t="s">
        <v>9</v>
      </c>
      <c r="E1" s="6" t="s">
        <v>10</v>
      </c>
      <c r="F1" s="6" t="s">
        <v>11</v>
      </c>
      <c r="G1" s="6" t="s">
        <v>12</v>
      </c>
      <c r="H1" s="6" t="s">
        <v>13</v>
      </c>
      <c r="I1" s="6" t="s">
        <v>14</v>
      </c>
      <c r="J1" s="6" t="s">
        <v>15</v>
      </c>
      <c r="K1" s="6"/>
      <c r="L1" s="6" t="s">
        <v>16</v>
      </c>
    </row>
    <row r="2" spans="1:12" ht="14.25" customHeight="1">
      <c r="A2" s="7">
        <v>1970</v>
      </c>
      <c r="B2" s="8">
        <v>1047737</v>
      </c>
      <c r="C2" s="8">
        <v>810808</v>
      </c>
      <c r="D2" s="8">
        <f t="shared" ref="D2:D25" si="0">B2-C2</f>
        <v>236929</v>
      </c>
      <c r="E2" s="9" t="s">
        <v>17</v>
      </c>
      <c r="F2" s="10">
        <v>6</v>
      </c>
      <c r="G2" s="11"/>
      <c r="H2" s="10"/>
      <c r="I2" s="10"/>
      <c r="J2" s="10">
        <f t="shared" ref="J2:J20" si="1">SUM(F2:G2)</f>
        <v>6</v>
      </c>
      <c r="K2" s="11"/>
      <c r="L2" s="12" t="s">
        <v>18</v>
      </c>
    </row>
    <row r="3" spans="1:12" ht="14.1" customHeight="1">
      <c r="A3" s="13">
        <v>1971</v>
      </c>
      <c r="B3" s="14">
        <v>1013396</v>
      </c>
      <c r="C3" s="14">
        <v>778526</v>
      </c>
      <c r="D3" s="14">
        <f t="shared" si="0"/>
        <v>234870</v>
      </c>
      <c r="E3" s="15" t="s">
        <v>17</v>
      </c>
      <c r="F3" s="16">
        <v>16</v>
      </c>
      <c r="G3" s="17"/>
      <c r="H3" s="16"/>
      <c r="I3" s="16"/>
      <c r="J3" s="16">
        <f t="shared" si="1"/>
        <v>16</v>
      </c>
      <c r="K3" s="17"/>
      <c r="L3" s="18">
        <f t="shared" ref="L3:L34" si="2">(J3-J2)/J2*100</f>
        <v>166.66666666666669</v>
      </c>
    </row>
    <row r="4" spans="1:12" ht="14.1" customHeight="1">
      <c r="A4" s="13">
        <v>1972</v>
      </c>
      <c r="B4" s="14">
        <v>901657</v>
      </c>
      <c r="C4" s="14">
        <v>701214</v>
      </c>
      <c r="D4" s="14">
        <f t="shared" si="0"/>
        <v>200443</v>
      </c>
      <c r="E4" s="15" t="s">
        <v>17</v>
      </c>
      <c r="F4" s="16">
        <v>49</v>
      </c>
      <c r="G4" s="17"/>
      <c r="H4" s="16"/>
      <c r="I4" s="16"/>
      <c r="J4" s="16">
        <f t="shared" si="1"/>
        <v>49</v>
      </c>
      <c r="K4" s="17"/>
      <c r="L4" s="18">
        <f t="shared" si="2"/>
        <v>206.25</v>
      </c>
    </row>
    <row r="5" spans="1:12" ht="14.1" customHeight="1">
      <c r="A5" s="13">
        <v>1973</v>
      </c>
      <c r="B5" s="14">
        <v>815969</v>
      </c>
      <c r="C5" s="14">
        <v>635633</v>
      </c>
      <c r="D5" s="14">
        <f t="shared" si="0"/>
        <v>180336</v>
      </c>
      <c r="E5" s="15" t="s">
        <v>17</v>
      </c>
      <c r="F5" s="16">
        <v>112</v>
      </c>
      <c r="G5" s="17"/>
      <c r="H5" s="16"/>
      <c r="I5" s="16"/>
      <c r="J5" s="16">
        <f t="shared" si="1"/>
        <v>112</v>
      </c>
      <c r="K5" s="17"/>
      <c r="L5" s="18">
        <f t="shared" si="2"/>
        <v>128.57142857142858</v>
      </c>
    </row>
    <row r="6" spans="1:12" ht="14.1" customHeight="1">
      <c r="A6" s="13">
        <v>1974</v>
      </c>
      <c r="B6" s="14">
        <v>805500</v>
      </c>
      <c r="C6" s="14">
        <v>626373</v>
      </c>
      <c r="D6" s="14">
        <f t="shared" si="0"/>
        <v>179127</v>
      </c>
      <c r="E6" s="15" t="s">
        <v>17</v>
      </c>
      <c r="F6" s="16">
        <v>308</v>
      </c>
      <c r="G6" s="17"/>
      <c r="H6" s="16"/>
      <c r="I6" s="16"/>
      <c r="J6" s="16">
        <f t="shared" si="1"/>
        <v>308</v>
      </c>
      <c r="K6" s="17"/>
      <c r="L6" s="18">
        <f t="shared" si="2"/>
        <v>175</v>
      </c>
    </row>
    <row r="7" spans="1:12" ht="14.1" customHeight="1">
      <c r="A7" s="13">
        <v>1975</v>
      </c>
      <c r="B7" s="14">
        <v>782310</v>
      </c>
      <c r="C7" s="14">
        <v>600512</v>
      </c>
      <c r="D7" s="14">
        <f t="shared" si="0"/>
        <v>181798</v>
      </c>
      <c r="E7" s="15" t="s">
        <v>17</v>
      </c>
      <c r="F7" s="16">
        <v>893</v>
      </c>
      <c r="G7" s="17"/>
      <c r="H7" s="16"/>
      <c r="I7" s="16"/>
      <c r="J7" s="16">
        <f t="shared" si="1"/>
        <v>893</v>
      </c>
      <c r="K7" s="17"/>
      <c r="L7" s="18">
        <f t="shared" si="2"/>
        <v>189.93506493506493</v>
      </c>
    </row>
    <row r="8" spans="1:12" ht="14.1" customHeight="1">
      <c r="A8" s="13">
        <v>1976</v>
      </c>
      <c r="B8" s="14">
        <v>798334</v>
      </c>
      <c r="C8" s="14">
        <v>602851</v>
      </c>
      <c r="D8" s="14">
        <f t="shared" si="0"/>
        <v>195483</v>
      </c>
      <c r="E8" s="15" t="s">
        <v>17</v>
      </c>
      <c r="F8" s="16">
        <v>1798</v>
      </c>
      <c r="G8" s="17"/>
      <c r="H8" s="16"/>
      <c r="I8" s="16"/>
      <c r="J8" s="16">
        <f t="shared" si="1"/>
        <v>1798</v>
      </c>
      <c r="K8" s="17"/>
      <c r="L8" s="18">
        <f t="shared" si="2"/>
        <v>101.34378499440089</v>
      </c>
    </row>
    <row r="9" spans="1:12" ht="14.1" customHeight="1">
      <c r="A9" s="13">
        <v>1977</v>
      </c>
      <c r="B9" s="19"/>
      <c r="C9" s="19"/>
      <c r="D9" s="14">
        <f t="shared" si="0"/>
        <v>0</v>
      </c>
      <c r="E9" s="15" t="s">
        <v>19</v>
      </c>
      <c r="F9" s="20">
        <v>2956</v>
      </c>
      <c r="G9" s="17"/>
      <c r="H9" s="16"/>
      <c r="I9" s="16"/>
      <c r="J9" s="20">
        <f t="shared" si="1"/>
        <v>2956</v>
      </c>
      <c r="K9" s="17"/>
      <c r="L9" s="18">
        <f t="shared" si="2"/>
        <v>64.404894327030036</v>
      </c>
    </row>
    <row r="10" spans="1:12" ht="14.1" customHeight="1">
      <c r="A10" s="13">
        <v>1978</v>
      </c>
      <c r="B10" s="14">
        <v>808619</v>
      </c>
      <c r="C10" s="14">
        <v>576468</v>
      </c>
      <c r="D10" s="14">
        <f t="shared" si="0"/>
        <v>232151</v>
      </c>
      <c r="E10" s="15" t="s">
        <v>19</v>
      </c>
      <c r="F10" s="20">
        <v>3924</v>
      </c>
      <c r="G10" s="17"/>
      <c r="H10" s="16"/>
      <c r="I10" s="16"/>
      <c r="J10" s="20">
        <f t="shared" si="1"/>
        <v>3924</v>
      </c>
      <c r="K10" s="17"/>
      <c r="L10" s="18">
        <f t="shared" si="2"/>
        <v>32.74695534506089</v>
      </c>
    </row>
    <row r="11" spans="1:12" ht="14.1" customHeight="1">
      <c r="A11" s="13">
        <v>1979</v>
      </c>
      <c r="B11" s="14">
        <v>817217</v>
      </c>
      <c r="C11" s="14">
        <v>581984</v>
      </c>
      <c r="D11" s="14">
        <f t="shared" si="0"/>
        <v>235233</v>
      </c>
      <c r="E11" s="15" t="s">
        <v>19</v>
      </c>
      <c r="F11" s="20">
        <v>3424</v>
      </c>
      <c r="G11" s="17"/>
      <c r="H11" s="16"/>
      <c r="I11" s="16"/>
      <c r="J11" s="20">
        <f t="shared" si="1"/>
        <v>3424</v>
      </c>
      <c r="K11" s="17"/>
      <c r="L11" s="18">
        <f t="shared" si="2"/>
        <v>-12.7420998980632</v>
      </c>
    </row>
    <row r="12" spans="1:12" ht="14.1" customHeight="1">
      <c r="A12" s="13">
        <v>1980</v>
      </c>
      <c r="B12" s="14">
        <v>865789</v>
      </c>
      <c r="C12" s="14">
        <v>620657</v>
      </c>
      <c r="D12" s="14">
        <f t="shared" si="0"/>
        <v>245132</v>
      </c>
      <c r="E12" s="15" t="s">
        <v>20</v>
      </c>
      <c r="F12" s="16">
        <v>6500</v>
      </c>
      <c r="G12" s="17"/>
      <c r="H12" s="16"/>
      <c r="I12" s="16"/>
      <c r="J12" s="16">
        <f t="shared" si="1"/>
        <v>6500</v>
      </c>
      <c r="K12" s="17"/>
      <c r="L12" s="18">
        <f t="shared" si="2"/>
        <v>89.836448598130829</v>
      </c>
    </row>
    <row r="13" spans="1:12" ht="14.1" customHeight="1">
      <c r="A13" s="13">
        <v>1981</v>
      </c>
      <c r="B13" s="14">
        <v>862100</v>
      </c>
      <c r="C13" s="14">
        <v>624557</v>
      </c>
      <c r="D13" s="14">
        <f t="shared" si="0"/>
        <v>237543</v>
      </c>
      <c r="E13" s="15" t="s">
        <v>20</v>
      </c>
      <c r="F13" s="16">
        <v>10000</v>
      </c>
      <c r="G13" s="17"/>
      <c r="H13" s="16"/>
      <c r="I13" s="16"/>
      <c r="J13" s="16">
        <f t="shared" si="1"/>
        <v>10000</v>
      </c>
      <c r="K13" s="17"/>
      <c r="L13" s="18">
        <f t="shared" si="2"/>
        <v>53.846153846153847</v>
      </c>
    </row>
    <row r="14" spans="1:12" ht="14.1" customHeight="1">
      <c r="A14" s="13">
        <v>1982</v>
      </c>
      <c r="B14" s="14">
        <v>861275</v>
      </c>
      <c r="C14" s="14">
        <v>621173</v>
      </c>
      <c r="D14" s="14">
        <f t="shared" si="0"/>
        <v>240102</v>
      </c>
      <c r="E14" s="15" t="s">
        <v>21</v>
      </c>
      <c r="F14" s="20">
        <v>15839</v>
      </c>
      <c r="G14" s="17"/>
      <c r="H14" s="16"/>
      <c r="I14" s="16"/>
      <c r="J14" s="20">
        <f t="shared" si="1"/>
        <v>15839</v>
      </c>
      <c r="K14" s="17"/>
      <c r="L14" s="18">
        <f t="shared" si="2"/>
        <v>58.39</v>
      </c>
    </row>
    <row r="15" spans="1:12" ht="14.1" customHeight="1">
      <c r="A15" s="13">
        <v>1983</v>
      </c>
      <c r="B15" s="14">
        <v>827933</v>
      </c>
      <c r="C15" s="14">
        <v>594177</v>
      </c>
      <c r="D15" s="14">
        <f t="shared" si="0"/>
        <v>233756</v>
      </c>
      <c r="E15" s="15" t="s">
        <v>20</v>
      </c>
      <c r="F15" s="20">
        <v>19197</v>
      </c>
      <c r="G15" s="17"/>
      <c r="H15" s="16"/>
      <c r="I15" s="16"/>
      <c r="J15" s="20">
        <f t="shared" si="1"/>
        <v>19197</v>
      </c>
      <c r="K15" s="17"/>
      <c r="L15" s="18">
        <f t="shared" si="2"/>
        <v>21.200833385946083</v>
      </c>
    </row>
    <row r="16" spans="1:12" ht="14.1" customHeight="1">
      <c r="A16" s="13">
        <v>1984</v>
      </c>
      <c r="B16" s="14">
        <v>812292</v>
      </c>
      <c r="C16" s="14">
        <v>584157</v>
      </c>
      <c r="D16" s="14">
        <f t="shared" si="0"/>
        <v>228135</v>
      </c>
      <c r="E16" s="15" t="s">
        <v>22</v>
      </c>
      <c r="F16" s="16">
        <v>22506</v>
      </c>
      <c r="G16" s="20">
        <v>0</v>
      </c>
      <c r="H16" s="16"/>
      <c r="I16" s="16"/>
      <c r="J16" s="16">
        <f t="shared" si="1"/>
        <v>22506</v>
      </c>
      <c r="K16" s="17"/>
      <c r="L16" s="18">
        <f t="shared" si="2"/>
        <v>17.237068291920611</v>
      </c>
    </row>
    <row r="17" spans="1:12" ht="14.1" customHeight="1">
      <c r="A17" s="13">
        <v>1985</v>
      </c>
      <c r="B17" s="14">
        <v>813803</v>
      </c>
      <c r="C17" s="14">
        <v>586155</v>
      </c>
      <c r="D17" s="14">
        <f t="shared" si="0"/>
        <v>227648</v>
      </c>
      <c r="E17" s="15" t="s">
        <v>19</v>
      </c>
      <c r="F17" s="16">
        <v>26130</v>
      </c>
      <c r="G17" s="16">
        <v>924</v>
      </c>
      <c r="H17" s="16"/>
      <c r="I17" s="16"/>
      <c r="J17" s="16">
        <f t="shared" si="1"/>
        <v>27054</v>
      </c>
      <c r="K17" s="17"/>
      <c r="L17" s="18">
        <f t="shared" si="2"/>
        <v>20.207944548120501</v>
      </c>
    </row>
    <row r="18" spans="1:12" ht="14.1" customHeight="1">
      <c r="A18" s="13">
        <v>1986</v>
      </c>
      <c r="B18" s="14">
        <v>848232</v>
      </c>
      <c r="C18" s="14">
        <v>625963</v>
      </c>
      <c r="D18" s="14">
        <f t="shared" si="0"/>
        <v>222269</v>
      </c>
      <c r="E18" s="15" t="s">
        <v>22</v>
      </c>
      <c r="F18" s="16">
        <v>30583</v>
      </c>
      <c r="G18" s="16">
        <v>2092</v>
      </c>
      <c r="H18" s="16"/>
      <c r="I18" s="16"/>
      <c r="J18" s="16">
        <f t="shared" si="1"/>
        <v>32675</v>
      </c>
      <c r="K18" s="17"/>
      <c r="L18" s="18">
        <f t="shared" si="2"/>
        <v>20.776964589339837</v>
      </c>
    </row>
    <row r="19" spans="1:12" ht="14.1" customHeight="1">
      <c r="A19" s="13">
        <v>1987</v>
      </c>
      <c r="B19" s="14">
        <v>867969</v>
      </c>
      <c r="C19" s="14">
        <v>642010</v>
      </c>
      <c r="D19" s="14">
        <f t="shared" si="0"/>
        <v>225959</v>
      </c>
      <c r="E19" s="15" t="s">
        <v>22</v>
      </c>
      <c r="F19" s="16">
        <v>33535</v>
      </c>
      <c r="G19" s="16">
        <v>3301</v>
      </c>
      <c r="H19" s="16"/>
      <c r="I19" s="16"/>
      <c r="J19" s="16">
        <f t="shared" si="1"/>
        <v>36836</v>
      </c>
      <c r="K19" s="17"/>
      <c r="L19" s="18">
        <f t="shared" si="2"/>
        <v>12.734506503442999</v>
      </c>
    </row>
    <row r="20" spans="1:12" ht="14.1" customHeight="1">
      <c r="A20" s="13">
        <v>1988</v>
      </c>
      <c r="B20" s="14">
        <v>892993</v>
      </c>
      <c r="C20" s="14">
        <v>677259</v>
      </c>
      <c r="D20" s="14">
        <f t="shared" si="0"/>
        <v>215734</v>
      </c>
      <c r="E20" s="15" t="s">
        <v>22</v>
      </c>
      <c r="F20" s="16">
        <v>41460</v>
      </c>
      <c r="G20" s="16">
        <v>5117</v>
      </c>
      <c r="H20" s="16"/>
      <c r="I20" s="16"/>
      <c r="J20" s="16">
        <f t="shared" si="1"/>
        <v>46577</v>
      </c>
      <c r="K20" s="17"/>
      <c r="L20" s="18">
        <f t="shared" si="2"/>
        <v>26.444239331089154</v>
      </c>
    </row>
    <row r="21" spans="1:12" ht="14.1" customHeight="1">
      <c r="A21" s="13">
        <v>1989</v>
      </c>
      <c r="B21" s="19"/>
      <c r="C21" s="19"/>
      <c r="D21" s="14">
        <f t="shared" si="0"/>
        <v>0</v>
      </c>
      <c r="E21" s="15" t="s">
        <v>20</v>
      </c>
      <c r="F21" s="20">
        <f t="shared" ref="F21:F36" si="3">J21-G21</f>
        <v>40361</v>
      </c>
      <c r="G21" s="20">
        <v>4300</v>
      </c>
      <c r="H21" s="16"/>
      <c r="I21" s="16"/>
      <c r="J21" s="20">
        <v>44661</v>
      </c>
      <c r="K21" s="17"/>
      <c r="L21" s="18">
        <f t="shared" si="2"/>
        <v>-4.1136183094660455</v>
      </c>
    </row>
    <row r="22" spans="1:12" ht="14.1" customHeight="1">
      <c r="A22" s="13">
        <v>1990</v>
      </c>
      <c r="B22" s="14">
        <v>905675</v>
      </c>
      <c r="C22" s="14">
        <v>727199</v>
      </c>
      <c r="D22" s="14">
        <f t="shared" si="0"/>
        <v>178476</v>
      </c>
      <c r="E22" s="15" t="s">
        <v>20</v>
      </c>
      <c r="F22" s="20">
        <f t="shared" si="3"/>
        <v>40361</v>
      </c>
      <c r="G22" s="20">
        <v>4300</v>
      </c>
      <c r="H22" s="16"/>
      <c r="I22" s="16"/>
      <c r="J22" s="20">
        <v>44661</v>
      </c>
      <c r="K22" s="17"/>
      <c r="L22" s="18">
        <f t="shared" si="2"/>
        <v>0</v>
      </c>
    </row>
    <row r="23" spans="1:12" ht="14.1" customHeight="1">
      <c r="A23" s="13">
        <v>1991</v>
      </c>
      <c r="B23" s="14">
        <v>830019</v>
      </c>
      <c r="C23" s="14">
        <v>722250</v>
      </c>
      <c r="D23" s="14">
        <f t="shared" si="0"/>
        <v>107769</v>
      </c>
      <c r="E23" s="15" t="s">
        <v>23</v>
      </c>
      <c r="F23" s="16">
        <f t="shared" si="3"/>
        <v>38445</v>
      </c>
      <c r="G23" s="20">
        <v>4300</v>
      </c>
      <c r="H23" s="17"/>
      <c r="I23" s="17"/>
      <c r="J23" s="16">
        <v>42745</v>
      </c>
      <c r="K23" s="16"/>
      <c r="L23" s="18">
        <f t="shared" si="2"/>
        <v>-4.2900965047804576</v>
      </c>
    </row>
    <row r="24" spans="1:12" ht="14.1" customHeight="1">
      <c r="A24" s="13">
        <v>1992</v>
      </c>
      <c r="B24" s="14">
        <v>809114</v>
      </c>
      <c r="C24" s="14">
        <v>720794</v>
      </c>
      <c r="D24" s="14">
        <f t="shared" si="0"/>
        <v>88320</v>
      </c>
      <c r="E24" s="15" t="s">
        <v>23</v>
      </c>
      <c r="F24" s="16">
        <f t="shared" si="3"/>
        <v>44933</v>
      </c>
      <c r="G24" s="20">
        <v>4300</v>
      </c>
      <c r="H24" s="16"/>
      <c r="I24" s="16"/>
      <c r="J24" s="16">
        <v>49233</v>
      </c>
      <c r="K24" s="16"/>
      <c r="L24" s="18">
        <f t="shared" si="2"/>
        <v>15.17838343665926</v>
      </c>
    </row>
    <row r="25" spans="1:12" ht="14.1" customHeight="1">
      <c r="A25" s="13">
        <v>1993</v>
      </c>
      <c r="B25" s="14">
        <v>798447</v>
      </c>
      <c r="C25" s="14">
        <v>717915</v>
      </c>
      <c r="D25" s="14">
        <f t="shared" si="0"/>
        <v>80532</v>
      </c>
      <c r="E25" s="15" t="s">
        <v>23</v>
      </c>
      <c r="F25" s="16">
        <f t="shared" si="3"/>
        <v>52294</v>
      </c>
      <c r="G25" s="20">
        <v>4300</v>
      </c>
      <c r="H25" s="16"/>
      <c r="I25" s="16"/>
      <c r="J25" s="16">
        <v>56594</v>
      </c>
      <c r="K25" s="16"/>
      <c r="L25" s="18">
        <f t="shared" si="2"/>
        <v>14.951353766782443</v>
      </c>
    </row>
    <row r="26" spans="1:12" ht="14.1" customHeight="1">
      <c r="A26" s="13">
        <v>1994</v>
      </c>
      <c r="B26" s="14">
        <v>769603</v>
      </c>
      <c r="C26" s="19"/>
      <c r="D26" s="19"/>
      <c r="E26" s="15" t="s">
        <v>23</v>
      </c>
      <c r="F26" s="16">
        <f t="shared" si="3"/>
        <v>54199</v>
      </c>
      <c r="G26" s="20">
        <v>4300</v>
      </c>
      <c r="H26" s="16"/>
      <c r="I26" s="16"/>
      <c r="J26" s="16">
        <v>58499</v>
      </c>
      <c r="K26" s="16"/>
      <c r="L26" s="18">
        <f t="shared" si="2"/>
        <v>3.3660812100222639</v>
      </c>
    </row>
    <row r="27" spans="1:12" ht="14.1" customHeight="1">
      <c r="A27" s="13">
        <v>1995</v>
      </c>
      <c r="B27" s="14">
        <v>765221</v>
      </c>
      <c r="C27" s="19"/>
      <c r="D27" s="19"/>
      <c r="E27" s="15" t="s">
        <v>23</v>
      </c>
      <c r="F27" s="16">
        <f t="shared" si="3"/>
        <v>57494</v>
      </c>
      <c r="G27" s="20">
        <v>4300</v>
      </c>
      <c r="H27" s="16"/>
      <c r="I27" s="16"/>
      <c r="J27" s="16">
        <v>61794</v>
      </c>
      <c r="K27" s="16"/>
      <c r="L27" s="18">
        <f t="shared" si="2"/>
        <v>5.6325749158105269</v>
      </c>
    </row>
    <row r="28" spans="1:12" ht="14.1" customHeight="1">
      <c r="A28" s="13">
        <v>1996</v>
      </c>
      <c r="B28" s="19"/>
      <c r="C28" s="19"/>
      <c r="D28" s="19"/>
      <c r="E28" s="15" t="s">
        <v>24</v>
      </c>
      <c r="F28" s="20">
        <f t="shared" si="3"/>
        <v>63957</v>
      </c>
      <c r="G28" s="20">
        <v>4300</v>
      </c>
      <c r="H28" s="16"/>
      <c r="I28" s="16"/>
      <c r="J28" s="20">
        <v>68257</v>
      </c>
      <c r="K28" s="17"/>
      <c r="L28" s="18">
        <f t="shared" si="2"/>
        <v>10.458944234068031</v>
      </c>
    </row>
    <row r="29" spans="1:12" ht="14.1" customHeight="1">
      <c r="A29" s="13">
        <v>1997</v>
      </c>
      <c r="B29" s="14">
        <v>812173</v>
      </c>
      <c r="C29" s="19"/>
      <c r="D29" s="19"/>
      <c r="E29" s="15" t="s">
        <v>24</v>
      </c>
      <c r="F29" s="20">
        <f t="shared" si="3"/>
        <v>69908</v>
      </c>
      <c r="G29" s="20">
        <v>4300</v>
      </c>
      <c r="H29" s="16"/>
      <c r="I29" s="16"/>
      <c r="J29" s="20">
        <v>74208</v>
      </c>
      <c r="K29" s="17"/>
      <c r="L29" s="18">
        <f t="shared" si="2"/>
        <v>8.7185197122639426</v>
      </c>
    </row>
    <row r="30" spans="1:12" ht="14.1" customHeight="1">
      <c r="A30" s="13">
        <v>1998</v>
      </c>
      <c r="B30" s="14">
        <v>785034</v>
      </c>
      <c r="C30" s="19"/>
      <c r="D30" s="19"/>
      <c r="E30" s="15" t="s">
        <v>24</v>
      </c>
      <c r="F30" s="20">
        <f t="shared" si="3"/>
        <v>70955</v>
      </c>
      <c r="G30" s="20">
        <v>4300</v>
      </c>
      <c r="H30" s="16"/>
      <c r="I30" s="16"/>
      <c r="J30" s="20">
        <v>75255</v>
      </c>
      <c r="K30" s="17"/>
      <c r="L30" s="18">
        <f t="shared" si="2"/>
        <v>1.4108990944372575</v>
      </c>
    </row>
    <row r="31" spans="1:12" ht="14.1" customHeight="1">
      <c r="A31" s="13">
        <v>1999</v>
      </c>
      <c r="B31" s="14">
        <v>770744</v>
      </c>
      <c r="C31" s="19"/>
      <c r="D31" s="19"/>
      <c r="E31" s="15" t="s">
        <v>24</v>
      </c>
      <c r="F31" s="20">
        <f t="shared" si="3"/>
        <v>71009</v>
      </c>
      <c r="G31" s="20">
        <v>4300</v>
      </c>
      <c r="H31" s="16"/>
      <c r="I31" s="21" t="s">
        <v>18</v>
      </c>
      <c r="J31" s="20">
        <v>75309</v>
      </c>
      <c r="K31" s="17"/>
      <c r="L31" s="18">
        <f t="shared" si="2"/>
        <v>7.1756029499701016E-2</v>
      </c>
    </row>
    <row r="32" spans="1:12" ht="14.1" customHeight="1">
      <c r="A32" s="13">
        <v>2000</v>
      </c>
      <c r="B32" s="14">
        <v>766999</v>
      </c>
      <c r="C32" s="19"/>
      <c r="D32" s="19"/>
      <c r="E32" s="15" t="s">
        <v>24</v>
      </c>
      <c r="F32" s="20">
        <f t="shared" si="3"/>
        <v>72260</v>
      </c>
      <c r="G32" s="20">
        <v>4300</v>
      </c>
      <c r="H32" s="16"/>
      <c r="I32" s="16"/>
      <c r="J32" s="20">
        <v>76560</v>
      </c>
      <c r="K32" s="17"/>
      <c r="L32" s="18">
        <f t="shared" si="2"/>
        <v>1.6611560371270366</v>
      </c>
    </row>
    <row r="33" spans="1:12" ht="14.1" customHeight="1">
      <c r="A33" s="13">
        <v>2001</v>
      </c>
      <c r="B33" s="19"/>
      <c r="C33" s="19"/>
      <c r="D33" s="19"/>
      <c r="E33" s="15" t="s">
        <v>24</v>
      </c>
      <c r="F33" s="20">
        <f t="shared" si="3"/>
        <v>70530</v>
      </c>
      <c r="G33" s="20">
        <v>4300</v>
      </c>
      <c r="H33" s="16"/>
      <c r="I33" s="16"/>
      <c r="J33" s="20">
        <v>74830</v>
      </c>
      <c r="K33" s="17"/>
      <c r="L33" s="18">
        <f t="shared" si="2"/>
        <v>-2.2596656217345874</v>
      </c>
    </row>
    <row r="34" spans="1:12" ht="14.1" customHeight="1">
      <c r="A34" s="13">
        <v>2002</v>
      </c>
      <c r="B34" s="19"/>
      <c r="C34" s="19"/>
      <c r="D34" s="19"/>
      <c r="E34" s="15" t="s">
        <v>24</v>
      </c>
      <c r="F34" s="20">
        <f t="shared" si="3"/>
        <v>71516</v>
      </c>
      <c r="G34" s="20">
        <v>4300</v>
      </c>
      <c r="H34" s="16"/>
      <c r="I34" s="16"/>
      <c r="J34" s="20">
        <v>75816</v>
      </c>
      <c r="K34" s="17"/>
      <c r="L34" s="18">
        <f t="shared" si="2"/>
        <v>1.3176533475878658</v>
      </c>
    </row>
    <row r="35" spans="1:12" ht="14.1" customHeight="1">
      <c r="A35" s="13">
        <v>2003</v>
      </c>
      <c r="B35" s="19"/>
      <c r="C35" s="19"/>
      <c r="D35" s="19"/>
      <c r="E35" s="15" t="s">
        <v>25</v>
      </c>
      <c r="F35" s="20">
        <f t="shared" si="3"/>
        <v>63754</v>
      </c>
      <c r="G35" s="20">
        <v>4300</v>
      </c>
      <c r="H35" s="16"/>
      <c r="I35" s="16"/>
      <c r="J35" s="20">
        <v>68054</v>
      </c>
      <c r="K35" s="17"/>
      <c r="L35" s="18">
        <f t="shared" ref="L35:L52" si="4">(J35-J34)/J34*100</f>
        <v>-10.237944497203756</v>
      </c>
    </row>
    <row r="36" spans="1:12" ht="14.1" customHeight="1">
      <c r="A36" s="13">
        <v>2004</v>
      </c>
      <c r="B36" s="14">
        <v>706721</v>
      </c>
      <c r="C36" s="19"/>
      <c r="D36" s="19"/>
      <c r="E36" s="15" t="s">
        <v>25</v>
      </c>
      <c r="F36" s="20">
        <f t="shared" si="3"/>
        <v>58905</v>
      </c>
      <c r="G36" s="20">
        <v>4300</v>
      </c>
      <c r="H36" s="16" t="e">
        <f>#REF!-#REF!</f>
        <v>#REF!</v>
      </c>
      <c r="I36" s="16"/>
      <c r="J36" s="20">
        <v>63205</v>
      </c>
      <c r="K36" s="17"/>
      <c r="L36" s="18">
        <f t="shared" si="4"/>
        <v>-7.1252240867546366</v>
      </c>
    </row>
    <row r="37" spans="1:12" ht="14.1" customHeight="1">
      <c r="A37" s="13">
        <v>2005</v>
      </c>
      <c r="B37" s="19"/>
      <c r="C37" s="19"/>
      <c r="D37" s="19"/>
      <c r="E37" s="15" t="s">
        <v>26</v>
      </c>
      <c r="F37" s="16">
        <v>50409</v>
      </c>
      <c r="G37" s="20">
        <v>5300</v>
      </c>
      <c r="H37" s="16"/>
      <c r="I37" s="16"/>
      <c r="J37" s="16">
        <f t="shared" ref="J37:J52" si="5">SUM(F37:G37)</f>
        <v>55709</v>
      </c>
      <c r="K37" s="17"/>
      <c r="L37" s="18">
        <f t="shared" si="4"/>
        <v>-11.859821216675897</v>
      </c>
    </row>
    <row r="38" spans="1:12" ht="14.1" customHeight="1">
      <c r="A38" s="13">
        <v>2006</v>
      </c>
      <c r="B38" s="19"/>
      <c r="C38" s="19"/>
      <c r="D38" s="19"/>
      <c r="E38" s="15" t="s">
        <v>26</v>
      </c>
      <c r="F38" s="16">
        <v>45139</v>
      </c>
      <c r="G38" s="16">
        <v>5575</v>
      </c>
      <c r="H38" s="16"/>
      <c r="I38" s="16"/>
      <c r="J38" s="16">
        <f t="shared" si="5"/>
        <v>50714</v>
      </c>
      <c r="K38" s="17"/>
      <c r="L38" s="18">
        <f t="shared" si="4"/>
        <v>-8.9662352582168054</v>
      </c>
    </row>
    <row r="39" spans="1:12" ht="14.1" customHeight="1">
      <c r="A39" s="13">
        <v>2007</v>
      </c>
      <c r="B39" s="19"/>
      <c r="C39" s="19"/>
      <c r="D39" s="19"/>
      <c r="E39" s="15" t="s">
        <v>26</v>
      </c>
      <c r="F39" s="16">
        <v>41545</v>
      </c>
      <c r="G39" s="16">
        <v>5205</v>
      </c>
      <c r="H39" s="16"/>
      <c r="I39" s="16"/>
      <c r="J39" s="16">
        <f t="shared" si="5"/>
        <v>46750</v>
      </c>
      <c r="K39" s="17"/>
      <c r="L39" s="18">
        <f t="shared" si="4"/>
        <v>-7.8163820641243049</v>
      </c>
    </row>
    <row r="40" spans="1:12" ht="14.1" customHeight="1">
      <c r="A40" s="13">
        <v>2008</v>
      </c>
      <c r="B40" s="19"/>
      <c r="C40" s="19"/>
      <c r="D40" s="19"/>
      <c r="E40" s="15" t="s">
        <v>26</v>
      </c>
      <c r="F40" s="16">
        <v>37724</v>
      </c>
      <c r="G40" s="16">
        <v>5101</v>
      </c>
      <c r="H40" s="16"/>
      <c r="I40" s="16"/>
      <c r="J40" s="16">
        <f t="shared" si="5"/>
        <v>42825</v>
      </c>
      <c r="K40" s="17"/>
      <c r="L40" s="18">
        <f t="shared" si="4"/>
        <v>-8.3957219251336888</v>
      </c>
    </row>
    <row r="41" spans="1:12" ht="14.1" customHeight="1">
      <c r="A41" s="13">
        <v>2009</v>
      </c>
      <c r="B41" s="14">
        <v>685795</v>
      </c>
      <c r="C41" s="19"/>
      <c r="D41" s="19"/>
      <c r="E41" s="15" t="s">
        <v>27</v>
      </c>
      <c r="F41" s="20">
        <v>30691</v>
      </c>
      <c r="G41" s="20">
        <v>4825</v>
      </c>
      <c r="H41" s="16" t="e">
        <f>F37-#REF!</f>
        <v>#REF!</v>
      </c>
      <c r="I41" s="16" t="e">
        <f>#REF!-#REF!</f>
        <v>#REF!</v>
      </c>
      <c r="J41" s="20">
        <f t="shared" si="5"/>
        <v>35516</v>
      </c>
      <c r="K41" s="17"/>
      <c r="L41" s="18">
        <f t="shared" si="4"/>
        <v>-17.06713368359603</v>
      </c>
    </row>
    <row r="42" spans="1:12" ht="14.1" customHeight="1">
      <c r="A42" s="13">
        <v>2010</v>
      </c>
      <c r="B42" s="14">
        <v>672724</v>
      </c>
      <c r="C42" s="19"/>
      <c r="D42" s="19"/>
      <c r="E42" s="15" t="s">
        <v>27</v>
      </c>
      <c r="F42" s="20">
        <v>26691</v>
      </c>
      <c r="G42" s="20">
        <v>4746</v>
      </c>
      <c r="H42" s="16">
        <f>F38-F37</f>
        <v>-5270</v>
      </c>
      <c r="I42" s="16" t="e">
        <f>G38-#REF!</f>
        <v>#REF!</v>
      </c>
      <c r="J42" s="20">
        <f t="shared" si="5"/>
        <v>31437</v>
      </c>
      <c r="K42" s="17"/>
      <c r="L42" s="18">
        <f t="shared" si="4"/>
        <v>-11.484964523031874</v>
      </c>
    </row>
    <row r="43" spans="1:12" ht="14.1" customHeight="1">
      <c r="A43" s="13">
        <v>2011</v>
      </c>
      <c r="B43" s="14">
        <v>682514</v>
      </c>
      <c r="C43" s="19"/>
      <c r="D43" s="19"/>
      <c r="E43" s="15" t="s">
        <v>27</v>
      </c>
      <c r="F43" s="20">
        <v>24041</v>
      </c>
      <c r="G43" s="20">
        <v>5030</v>
      </c>
      <c r="H43" s="16">
        <f>F40-F39</f>
        <v>-3821</v>
      </c>
      <c r="I43" s="16">
        <f>G40-G39</f>
        <v>-104</v>
      </c>
      <c r="J43" s="20">
        <f t="shared" si="5"/>
        <v>29071</v>
      </c>
      <c r="K43" s="17"/>
      <c r="L43" s="18">
        <f t="shared" si="4"/>
        <v>-7.5261634379870852</v>
      </c>
    </row>
    <row r="44" spans="1:12" ht="14.1" customHeight="1">
      <c r="A44" s="13">
        <v>2012</v>
      </c>
      <c r="B44" s="14">
        <v>677947</v>
      </c>
      <c r="C44" s="19"/>
      <c r="D44" s="19"/>
      <c r="E44" s="15" t="s">
        <v>28</v>
      </c>
      <c r="F44" s="20">
        <v>20639</v>
      </c>
      <c r="G44" s="20">
        <v>4774</v>
      </c>
      <c r="H44" s="16" t="e">
        <f>#REF!-#REF!</f>
        <v>#REF!</v>
      </c>
      <c r="I44" s="16" t="e">
        <f>#REF!-#REF!</f>
        <v>#REF!</v>
      </c>
      <c r="J44" s="20">
        <f t="shared" si="5"/>
        <v>25413</v>
      </c>
      <c r="K44" s="17"/>
      <c r="L44" s="18">
        <f t="shared" si="4"/>
        <v>-12.58298648137319</v>
      </c>
    </row>
    <row r="45" spans="1:12" ht="14.1" customHeight="1">
      <c r="A45" s="13">
        <v>2013</v>
      </c>
      <c r="B45" s="14">
        <v>673544</v>
      </c>
      <c r="C45" s="19"/>
      <c r="D45" s="19"/>
      <c r="E45" s="15" t="s">
        <v>28</v>
      </c>
      <c r="F45" s="20">
        <v>17809</v>
      </c>
      <c r="G45" s="20">
        <v>4611</v>
      </c>
      <c r="H45" s="16" t="e">
        <f>#REF!-#REF!</f>
        <v>#REF!</v>
      </c>
      <c r="I45" s="16" t="e">
        <f>#REF!-#REF!</f>
        <v>#REF!</v>
      </c>
      <c r="J45" s="20">
        <f t="shared" si="5"/>
        <v>22420</v>
      </c>
      <c r="K45" s="17"/>
      <c r="L45" s="18">
        <f t="shared" si="4"/>
        <v>-11.777436744973045</v>
      </c>
    </row>
    <row r="46" spans="1:12" ht="14.1" customHeight="1">
      <c r="A46" s="13">
        <v>2014</v>
      </c>
      <c r="B46" s="14">
        <v>714927</v>
      </c>
      <c r="C46" s="19"/>
      <c r="D46" s="19"/>
      <c r="E46" s="15" t="s">
        <v>28</v>
      </c>
      <c r="F46" s="20">
        <v>14516</v>
      </c>
      <c r="G46" s="20">
        <v>4389</v>
      </c>
      <c r="H46" s="16" t="e">
        <f>#REF!-#REF!</f>
        <v>#REF!</v>
      </c>
      <c r="I46" s="16" t="e">
        <f>#REF!-#REF!</f>
        <v>#REF!</v>
      </c>
      <c r="J46" s="20">
        <f t="shared" si="5"/>
        <v>18905</v>
      </c>
      <c r="K46" s="17"/>
      <c r="L46" s="18">
        <f t="shared" si="4"/>
        <v>-15.677966101694915</v>
      </c>
    </row>
    <row r="47" spans="1:12" ht="14.1" customHeight="1">
      <c r="A47" s="13">
        <v>2015</v>
      </c>
      <c r="B47" s="14">
        <v>737575</v>
      </c>
      <c r="C47" s="19"/>
      <c r="D47" s="19"/>
      <c r="E47" s="15" t="s">
        <v>28</v>
      </c>
      <c r="F47" s="20">
        <v>12330</v>
      </c>
      <c r="G47" s="20">
        <v>4101</v>
      </c>
      <c r="H47" s="16"/>
      <c r="I47" s="16"/>
      <c r="J47" s="20">
        <f t="shared" si="5"/>
        <v>16431</v>
      </c>
      <c r="K47" s="17"/>
      <c r="L47" s="18">
        <f t="shared" si="4"/>
        <v>-13.086485056863264</v>
      </c>
    </row>
    <row r="48" spans="1:12" ht="14.1" customHeight="1">
      <c r="A48" s="13">
        <v>2016</v>
      </c>
      <c r="B48" s="14">
        <v>792141</v>
      </c>
      <c r="C48" s="19"/>
      <c r="D48" s="19"/>
      <c r="E48" s="15" t="s">
        <v>28</v>
      </c>
      <c r="F48" s="20">
        <v>10931</v>
      </c>
      <c r="G48" s="20">
        <v>4244</v>
      </c>
      <c r="H48" s="16"/>
      <c r="I48" s="16"/>
      <c r="J48" s="20">
        <f t="shared" si="5"/>
        <v>15175</v>
      </c>
      <c r="K48" s="17"/>
      <c r="L48" s="18">
        <f t="shared" si="4"/>
        <v>-7.6440873957762765</v>
      </c>
    </row>
    <row r="49" spans="1:12" ht="14.1" customHeight="1">
      <c r="A49" s="13">
        <v>2017</v>
      </c>
      <c r="B49" s="14">
        <v>784901</v>
      </c>
      <c r="C49" s="19"/>
      <c r="D49" s="19"/>
      <c r="E49" s="15" t="s">
        <v>28</v>
      </c>
      <c r="F49" s="20">
        <v>9265</v>
      </c>
      <c r="G49" s="20">
        <v>4112</v>
      </c>
      <c r="H49" s="16"/>
      <c r="I49" s="16"/>
      <c r="J49" s="20">
        <f t="shared" si="5"/>
        <v>13377</v>
      </c>
      <c r="K49" s="17"/>
      <c r="L49" s="18">
        <f t="shared" si="4"/>
        <v>-11.848434925864909</v>
      </c>
    </row>
    <row r="50" spans="1:12" ht="14.1" customHeight="1">
      <c r="A50" s="13">
        <v>2018</v>
      </c>
      <c r="B50" s="14">
        <v>787523</v>
      </c>
      <c r="C50" s="19"/>
      <c r="D50" s="19"/>
      <c r="E50" s="15" t="s">
        <v>28</v>
      </c>
      <c r="F50" s="20">
        <v>8538</v>
      </c>
      <c r="G50" s="20">
        <v>4261</v>
      </c>
      <c r="H50" s="16"/>
      <c r="I50" s="16"/>
      <c r="J50" s="20">
        <f t="shared" si="5"/>
        <v>12799</v>
      </c>
      <c r="K50" s="17"/>
      <c r="L50" s="18">
        <f t="shared" si="4"/>
        <v>-4.3208492188084024</v>
      </c>
    </row>
    <row r="51" spans="1:12" ht="14.1" customHeight="1">
      <c r="A51" s="13">
        <v>2019</v>
      </c>
      <c r="B51" s="14">
        <v>778090</v>
      </c>
      <c r="C51" s="19"/>
      <c r="D51" s="19"/>
      <c r="E51" s="15" t="s">
        <v>28</v>
      </c>
      <c r="F51" s="20">
        <v>7163</v>
      </c>
      <c r="G51" s="20">
        <v>4084</v>
      </c>
      <c r="H51" s="16"/>
      <c r="I51" s="16"/>
      <c r="J51" s="20">
        <f t="shared" si="5"/>
        <v>11247</v>
      </c>
      <c r="K51" s="17"/>
      <c r="L51" s="18">
        <f t="shared" si="4"/>
        <v>-12.125947339635909</v>
      </c>
    </row>
    <row r="52" spans="1:12" ht="14.1" customHeight="1">
      <c r="A52" s="13">
        <v>2020</v>
      </c>
      <c r="B52" s="19"/>
      <c r="C52" s="19"/>
      <c r="D52" s="19"/>
      <c r="E52" s="15" t="s">
        <v>29</v>
      </c>
      <c r="F52" s="20">
        <v>7182</v>
      </c>
      <c r="G52" s="20">
        <v>4284</v>
      </c>
      <c r="H52" s="17"/>
      <c r="I52" s="17"/>
      <c r="J52" s="20">
        <f t="shared" si="5"/>
        <v>11466</v>
      </c>
      <c r="K52" s="17"/>
      <c r="L52" s="18">
        <f t="shared" si="4"/>
        <v>1.9471859162443317</v>
      </c>
    </row>
  </sheetData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1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baseColWidth="10" defaultColWidth="16.28515625" defaultRowHeight="13.9" customHeight="1"/>
  <cols>
    <col min="1" max="6" width="16.28515625" style="22" customWidth="1"/>
    <col min="7" max="16384" width="16.28515625" style="22"/>
  </cols>
  <sheetData>
    <row r="1" spans="1:5" ht="14.65" customHeight="1">
      <c r="A1" s="31" t="s">
        <v>5</v>
      </c>
      <c r="B1" s="31"/>
      <c r="C1" s="31"/>
      <c r="D1" s="31"/>
      <c r="E1" s="31"/>
    </row>
    <row r="2" spans="1:5" ht="14.25" customHeight="1">
      <c r="A2" s="23"/>
      <c r="B2" s="23"/>
      <c r="C2" s="23"/>
      <c r="D2" s="23"/>
      <c r="E2" s="23"/>
    </row>
    <row r="3" spans="1:5" ht="14.25" customHeight="1">
      <c r="A3" s="24"/>
      <c r="B3" s="25"/>
      <c r="C3" s="11"/>
      <c r="D3" s="11"/>
      <c r="E3" s="11"/>
    </row>
    <row r="4" spans="1:5" ht="14.1" customHeight="1">
      <c r="A4" s="26"/>
      <c r="B4" s="27">
        <v>2000</v>
      </c>
      <c r="C4" s="17"/>
      <c r="D4" s="17"/>
      <c r="E4" s="17"/>
    </row>
    <row r="5" spans="1:5" ht="14.1" customHeight="1">
      <c r="A5" s="26"/>
      <c r="B5" s="27">
        <v>5.9999999999999995E-4</v>
      </c>
      <c r="C5" s="17"/>
      <c r="D5" s="17"/>
      <c r="E5" s="17"/>
    </row>
    <row r="6" spans="1:5" ht="14.1" customHeight="1">
      <c r="A6" s="26"/>
      <c r="B6" s="27">
        <f>B4*B5</f>
        <v>1.2</v>
      </c>
      <c r="C6" s="17"/>
      <c r="D6" s="17"/>
      <c r="E6" s="17"/>
    </row>
    <row r="7" spans="1:5" ht="14.1" customHeight="1">
      <c r="A7" s="26"/>
      <c r="B7" s="28"/>
      <c r="C7" s="17"/>
      <c r="D7" s="17"/>
      <c r="E7" s="17"/>
    </row>
    <row r="8" spans="1:5" ht="14.1" customHeight="1">
      <c r="A8" s="26"/>
      <c r="B8" s="28"/>
      <c r="C8" s="17"/>
      <c r="D8" s="17"/>
      <c r="E8" s="17"/>
    </row>
    <row r="9" spans="1:5" ht="14.1" customHeight="1">
      <c r="A9" s="26"/>
      <c r="B9" s="28"/>
      <c r="C9" s="17"/>
      <c r="D9" s="17"/>
      <c r="E9" s="17"/>
    </row>
    <row r="10" spans="1:5" ht="14.1" customHeight="1">
      <c r="A10" s="26"/>
      <c r="B10" s="28"/>
      <c r="C10" s="17"/>
      <c r="D10" s="17"/>
      <c r="E10" s="17"/>
    </row>
    <row r="11" spans="1:5" ht="14.1" customHeight="1">
      <c r="A11" s="26"/>
      <c r="B11" s="28"/>
      <c r="C11" s="17"/>
      <c r="D11" s="17"/>
      <c r="E11" s="17"/>
    </row>
  </sheetData>
  <mergeCells count="1">
    <mergeCell ref="A1:E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Export-Zusammenfassung</vt:lpstr>
      <vt:lpstr>Blatt 1</vt:lpstr>
      <vt:lpstr>Blatt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annew</dc:creator>
  <cp:lastModifiedBy>annew</cp:lastModifiedBy>
  <dcterms:created xsi:type="dcterms:W3CDTF">2024-09-09T11:37:40Z</dcterms:created>
  <dcterms:modified xsi:type="dcterms:W3CDTF">2024-09-09T11:37:40Z</dcterms:modified>
</cp:coreProperties>
</file>